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rebeccahiemstra/Documents/"/>
    </mc:Choice>
  </mc:AlternateContent>
  <bookViews>
    <workbookView xWindow="0" yWindow="460" windowWidth="20500" windowHeight="7620" activeTab="2"/>
  </bookViews>
  <sheets>
    <sheet name="August Spending" sheetId="1" r:id="rId1"/>
    <sheet name="September Spending" sheetId="2" r:id="rId2"/>
    <sheet name="October Spending" sheetId="3" r:id="rId3"/>
    <sheet name="Total " sheetId="4" r:id="rId4"/>
  </sheets>
  <externalReferences>
    <externalReference r:id="rId5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7" i="1"/>
  <c r="B5" i="4"/>
  <c r="B4" i="4"/>
  <c r="B7" i="4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8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4" i="3"/>
  <c r="F35" i="1"/>
  <c r="F13" i="1"/>
  <c r="D4" i="1"/>
  <c r="F4" i="1"/>
  <c r="F5" i="1"/>
  <c r="D6" i="1"/>
  <c r="F6" i="1"/>
  <c r="F7" i="1"/>
  <c r="D8" i="1"/>
  <c r="F8" i="1"/>
  <c r="F9" i="1"/>
  <c r="D10" i="1"/>
  <c r="F10" i="1"/>
  <c r="D11" i="1"/>
  <c r="F11" i="1"/>
  <c r="D12" i="1"/>
  <c r="F12" i="1"/>
  <c r="F14" i="1"/>
  <c r="D15" i="1"/>
  <c r="F15" i="1"/>
  <c r="F16" i="1"/>
  <c r="F17" i="1"/>
  <c r="F18" i="1"/>
  <c r="D19" i="1"/>
  <c r="F19" i="1"/>
  <c r="D20" i="1"/>
  <c r="F20" i="1"/>
  <c r="D21" i="1"/>
  <c r="F21" i="1"/>
  <c r="F22" i="1"/>
  <c r="D23" i="1"/>
  <c r="F23" i="1"/>
  <c r="D24" i="1"/>
  <c r="F24" i="1"/>
  <c r="F25" i="1"/>
  <c r="F26" i="1"/>
  <c r="F27" i="1"/>
  <c r="F28" i="1"/>
  <c r="F30" i="1"/>
  <c r="F31" i="1"/>
  <c r="F32" i="1"/>
  <c r="F33" i="1"/>
  <c r="F34" i="1"/>
  <c r="F36" i="1"/>
</calcChain>
</file>

<file path=xl/sharedStrings.xml><?xml version="1.0" encoding="utf-8"?>
<sst xmlns="http://schemas.openxmlformats.org/spreadsheetml/2006/main" count="265" uniqueCount="113">
  <si>
    <t>Ligne</t>
  </si>
  <si>
    <t>PU</t>
  </si>
  <si>
    <t>Piece</t>
  </si>
  <si>
    <t>Machine</t>
  </si>
  <si>
    <t>Chevron</t>
  </si>
  <si>
    <t>Metre</t>
  </si>
  <si>
    <t>Kg</t>
  </si>
  <si>
    <t>MO</t>
  </si>
  <si>
    <t>TOTAL</t>
  </si>
  <si>
    <t>White board 120X240</t>
  </si>
  <si>
    <t>Kerosene</t>
  </si>
  <si>
    <t>Litre</t>
  </si>
  <si>
    <t>course</t>
  </si>
  <si>
    <t>Transport</t>
  </si>
  <si>
    <t xml:space="preserve">MO </t>
  </si>
  <si>
    <t xml:space="preserve">Mastique </t>
  </si>
  <si>
    <t xml:space="preserve">Kg </t>
  </si>
  <si>
    <t xml:space="preserve">Litre </t>
  </si>
  <si>
    <t xml:space="preserve">Blackboard </t>
  </si>
  <si>
    <t xml:space="preserve">Transport </t>
  </si>
  <si>
    <t xml:space="preserve">TOTAL </t>
  </si>
  <si>
    <t>Expense Report for August 2016</t>
  </si>
  <si>
    <t>Item</t>
  </si>
  <si>
    <t>Unit</t>
  </si>
  <si>
    <t>Quantity</t>
  </si>
  <si>
    <t>Total</t>
  </si>
  <si>
    <t>Cement</t>
  </si>
  <si>
    <t>Water</t>
  </si>
  <si>
    <t>Boards</t>
  </si>
  <si>
    <t>Sand (Mt Goma)</t>
  </si>
  <si>
    <t xml:space="preserve">Sand (Rwanda) </t>
  </si>
  <si>
    <t>Gravel (karabasasi)</t>
  </si>
  <si>
    <t>Gravel (Makokoto)</t>
  </si>
  <si>
    <t xml:space="preserve"> Windows</t>
  </si>
  <si>
    <t>Roofing</t>
  </si>
  <si>
    <t>Materials transport</t>
  </si>
  <si>
    <t>Transport for chairs</t>
  </si>
  <si>
    <t>Machine and sheet sorting / Chevron</t>
  </si>
  <si>
    <t>Planks</t>
  </si>
  <si>
    <t>Lime</t>
  </si>
  <si>
    <t>String</t>
  </si>
  <si>
    <t>Door</t>
  </si>
  <si>
    <t>Wire</t>
  </si>
  <si>
    <t>Nails</t>
  </si>
  <si>
    <t>Metal saw blade</t>
  </si>
  <si>
    <t>Decoupage of iron bars 4X4</t>
  </si>
  <si>
    <t>Iron bars for window 4X4;</t>
  </si>
  <si>
    <t>Cover for fabrication</t>
  </si>
  <si>
    <t>Column construction sheet</t>
  </si>
  <si>
    <t>Empty canistor</t>
  </si>
  <si>
    <t>Bottles</t>
  </si>
  <si>
    <t>Padlock (medium size)</t>
  </si>
  <si>
    <t xml:space="preserve">Masonry </t>
  </si>
  <si>
    <t>Construction wood</t>
  </si>
  <si>
    <t>Sack</t>
  </si>
  <si>
    <t>Truckload</t>
  </si>
  <si>
    <t>Meter</t>
  </si>
  <si>
    <t>Rods</t>
  </si>
  <si>
    <t>Day</t>
  </si>
  <si>
    <t>Trip</t>
  </si>
  <si>
    <t>Expense Report for September 2016</t>
  </si>
  <si>
    <t>Expense Report for October 2016</t>
  </si>
  <si>
    <t>Container</t>
  </si>
  <si>
    <t xml:space="preserve">World Connect Contribution </t>
  </si>
  <si>
    <t xml:space="preserve">CAMME Contribution </t>
  </si>
  <si>
    <t xml:space="preserve">Cost Breakdown </t>
  </si>
  <si>
    <t xml:space="preserve">Amount </t>
  </si>
  <si>
    <t>Total Project Cost</t>
  </si>
  <si>
    <t xml:space="preserve">Wheelbarrow </t>
  </si>
  <si>
    <t>Water Paint 18 L</t>
  </si>
  <si>
    <t>Oil paint 4 L</t>
  </si>
  <si>
    <t xml:space="preserve">Seal </t>
  </si>
  <si>
    <t>Box</t>
  </si>
  <si>
    <t>Table/chair/furniture construction/repair</t>
  </si>
  <si>
    <t>Labor</t>
  </si>
  <si>
    <t>Unloading</t>
  </si>
  <si>
    <t>Paper</t>
  </si>
  <si>
    <t>Van</t>
  </si>
  <si>
    <t>Tape</t>
  </si>
  <si>
    <t>Paint transport</t>
  </si>
  <si>
    <t>Thun</t>
  </si>
  <si>
    <t>Board transport</t>
  </si>
  <si>
    <t>Plastic rug</t>
  </si>
  <si>
    <t>Blade</t>
  </si>
  <si>
    <t>Sand (Rwanda)</t>
  </si>
  <si>
    <t>Water paint</t>
  </si>
  <si>
    <t>Oil paint</t>
  </si>
  <si>
    <t>Kerosine</t>
  </si>
  <si>
    <t>Desks</t>
  </si>
  <si>
    <t xml:space="preserve">White Board </t>
  </si>
  <si>
    <t xml:space="preserve">Teacher desk and chair </t>
  </si>
  <si>
    <t>Windows</t>
  </si>
  <si>
    <t>Installing sheets/roof</t>
  </si>
  <si>
    <t>Painting labor</t>
  </si>
  <si>
    <t xml:space="preserve">Paint roller </t>
  </si>
  <si>
    <t xml:space="preserve">Rust-proof finish </t>
  </si>
  <si>
    <t xml:space="preserve">Glue </t>
  </si>
  <si>
    <t>Brush</t>
  </si>
  <si>
    <t>Door lock</t>
  </si>
  <si>
    <t xml:space="preserve">Floor finish </t>
  </si>
  <si>
    <t>Scale repair labor</t>
  </si>
  <si>
    <t>Razor blade</t>
  </si>
  <si>
    <t xml:space="preserve">World Connect </t>
  </si>
  <si>
    <t>Iron rods 12</t>
  </si>
  <si>
    <t>Iron rods 14</t>
  </si>
  <si>
    <t>CAMME</t>
  </si>
  <si>
    <t xml:space="preserve">CAMME </t>
  </si>
  <si>
    <t>Funding Source</t>
  </si>
  <si>
    <t xml:space="preserve">Percent Community Cash Contribution </t>
  </si>
  <si>
    <t>Construction/installation of railing and outer stairs</t>
  </si>
  <si>
    <t>Advance for the manufacture of tables, charirs, and desks</t>
  </si>
  <si>
    <t>Labor for the construction/manufacture of cement blocks</t>
  </si>
  <si>
    <t>Masonry/construction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</si>
</sst>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2"/>
      <color theme="1"/>
      <name val="Calibri,Bol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1" fontId="0" fillId="3" borderId="1" xfId="0" applyNumberFormat="1" applyFill="1" applyBorder="1"/>
    <xf numFmtId="0" fontId="3" fillId="2" borderId="1" xfId="0" applyFont="1" applyFill="1" applyBorder="1"/>
    <xf numFmtId="16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0" borderId="0" xfId="0" applyFont="1" applyAlignment="1">
      <alignment horizontal="center"/>
    </xf>
    <xf numFmtId="0" fontId="0" fillId="2" borderId="1" xfId="0" applyFill="1" applyBorder="1"/>
    <xf numFmtId="0" fontId="0" fillId="3" borderId="1" xfId="0" applyNumberFormat="1" applyFill="1" applyBorder="1"/>
    <xf numFmtId="0" fontId="0" fillId="3" borderId="2" xfId="0" applyFill="1" applyBorder="1"/>
    <xf numFmtId="0" fontId="0" fillId="3" borderId="2" xfId="0" applyNumberFormat="1" applyFill="1" applyBorder="1"/>
    <xf numFmtId="0" fontId="3" fillId="2" borderId="1" xfId="0" applyNumberFormat="1" applyFont="1" applyFill="1" applyBorder="1"/>
    <xf numFmtId="0" fontId="0" fillId="0" borderId="0" xfId="0" applyAlignment="1"/>
    <xf numFmtId="0" fontId="5" fillId="0" borderId="0" xfId="0" applyFont="1" applyAlignment="1"/>
    <xf numFmtId="0" fontId="0" fillId="3" borderId="1" xfId="0" applyFill="1" applyBorder="1" applyAlignment="1"/>
    <xf numFmtId="165" fontId="0" fillId="3" borderId="1" xfId="0" applyNumberFormat="1" applyFill="1" applyBorder="1"/>
    <xf numFmtId="165" fontId="3" fillId="2" borderId="1" xfId="0" applyNumberFormat="1" applyFont="1" applyFill="1" applyBorder="1"/>
    <xf numFmtId="4" fontId="3" fillId="2" borderId="1" xfId="0" applyNumberFormat="1" applyFont="1" applyFill="1" applyBorder="1"/>
    <xf numFmtId="0" fontId="8" fillId="4" borderId="1" xfId="0" applyFont="1" applyFill="1" applyBorder="1"/>
    <xf numFmtId="165" fontId="0" fillId="3" borderId="1" xfId="0" applyNumberFormat="1" applyFill="1" applyBorder="1" applyAlignment="1"/>
    <xf numFmtId="0" fontId="0" fillId="2" borderId="1" xfId="0" applyFont="1" applyFill="1" applyBorder="1" applyAlignment="1"/>
    <xf numFmtId="0" fontId="4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/>
    <xf numFmtId="165" fontId="1" fillId="2" borderId="1" xfId="0" applyNumberFormat="1" applyFont="1" applyFill="1" applyBorder="1"/>
    <xf numFmtId="165" fontId="3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9" fillId="2" borderId="1" xfId="0" applyFont="1" applyFill="1" applyBorder="1"/>
    <xf numFmtId="10" fontId="1" fillId="3" borderId="1" xfId="0" applyNumberFormat="1" applyFont="1" applyFill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ean%20Paul%20Lunanga/Documents/RAPPORT%20AOU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ENSES CAISSE"/>
      <sheetName val="JOURNAL PAR DEPARTEMENT"/>
      <sheetName val="DEPENSES CONSTRUCTION"/>
      <sheetName val="COMPTE PERSONNEL"/>
    </sheetNames>
    <sheetDataSet>
      <sheetData sheetId="0" refreshError="1"/>
      <sheetData sheetId="1" refreshError="1">
        <row r="60">
          <cell r="G60">
            <v>50</v>
          </cell>
        </row>
        <row r="66">
          <cell r="G66">
            <v>1</v>
          </cell>
        </row>
        <row r="77">
          <cell r="G77">
            <v>1</v>
          </cell>
        </row>
        <row r="78">
          <cell r="G78">
            <v>1</v>
          </cell>
        </row>
        <row r="86">
          <cell r="G86">
            <v>1</v>
          </cell>
        </row>
        <row r="90">
          <cell r="G90">
            <v>1</v>
          </cell>
        </row>
        <row r="94">
          <cell r="G94">
            <v>20</v>
          </cell>
        </row>
        <row r="95">
          <cell r="G95">
            <v>20</v>
          </cell>
        </row>
        <row r="96">
          <cell r="G96">
            <v>5</v>
          </cell>
        </row>
        <row r="97">
          <cell r="G97">
            <v>40</v>
          </cell>
        </row>
        <row r="116">
          <cell r="G116">
            <v>56</v>
          </cell>
        </row>
        <row r="120">
          <cell r="G120">
            <v>1</v>
          </cell>
        </row>
        <row r="131">
          <cell r="G131">
            <v>75</v>
          </cell>
        </row>
        <row r="132">
          <cell r="G132">
            <v>50</v>
          </cell>
        </row>
        <row r="148">
          <cell r="G148">
            <v>90</v>
          </cell>
        </row>
        <row r="149">
          <cell r="G149">
            <v>40</v>
          </cell>
        </row>
        <row r="150">
          <cell r="G150">
            <v>6</v>
          </cell>
        </row>
        <row r="151">
          <cell r="G151">
            <v>6</v>
          </cell>
        </row>
        <row r="152">
          <cell r="G152">
            <v>16</v>
          </cell>
        </row>
        <row r="167">
          <cell r="G167">
            <v>2</v>
          </cell>
        </row>
        <row r="169">
          <cell r="G169">
            <v>4</v>
          </cell>
        </row>
        <row r="170">
          <cell r="G170">
            <v>10</v>
          </cell>
        </row>
        <row r="179">
          <cell r="G179">
            <v>1</v>
          </cell>
        </row>
        <row r="180">
          <cell r="G180">
            <v>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22" workbookViewId="0">
      <selection activeCell="B33" sqref="B33"/>
    </sheetView>
  </sheetViews>
  <sheetFormatPr baseColWidth="10" defaultRowHeight="15" x14ac:dyDescent="0.2"/>
  <cols>
    <col min="1" max="1" width="5.6640625" bestFit="1" customWidth="1"/>
    <col min="2" max="2" width="42.83203125" bestFit="1" customWidth="1"/>
    <col min="3" max="3" width="12.83203125" bestFit="1" customWidth="1"/>
    <col min="7" max="7" width="13.6640625" style="1" customWidth="1"/>
  </cols>
  <sheetData>
    <row r="1" spans="1:7" ht="19" x14ac:dyDescent="0.25">
      <c r="A1" s="14" t="s">
        <v>21</v>
      </c>
      <c r="B1" s="10"/>
      <c r="C1" s="10"/>
      <c r="D1" s="10"/>
      <c r="E1" s="10"/>
      <c r="F1" s="10"/>
    </row>
    <row r="2" spans="1:7" s="2" customFormat="1" ht="15" customHeight="1" x14ac:dyDescent="0.2">
      <c r="A2" s="11" t="s">
        <v>0</v>
      </c>
      <c r="B2" s="12" t="s">
        <v>22</v>
      </c>
      <c r="C2" s="12"/>
      <c r="D2" s="12"/>
      <c r="E2" s="12"/>
      <c r="F2" s="12"/>
      <c r="G2" s="30" t="s">
        <v>107</v>
      </c>
    </row>
    <row r="3" spans="1:7" s="2" customFormat="1" x14ac:dyDescent="0.2">
      <c r="A3" s="11"/>
      <c r="B3" s="12"/>
      <c r="C3" s="3" t="s">
        <v>23</v>
      </c>
      <c r="D3" s="3" t="s">
        <v>24</v>
      </c>
      <c r="E3" s="3" t="s">
        <v>1</v>
      </c>
      <c r="F3" s="9" t="s">
        <v>25</v>
      </c>
      <c r="G3" s="31"/>
    </row>
    <row r="4" spans="1:7" x14ac:dyDescent="0.2">
      <c r="A4" s="5">
        <v>1</v>
      </c>
      <c r="B4" s="5" t="s">
        <v>26</v>
      </c>
      <c r="C4" s="5" t="s">
        <v>54</v>
      </c>
      <c r="D4" s="6">
        <f>SUM('[1]JOURNAL PAR DEPARTEMENT'!G60,'[1]JOURNAL PAR DEPARTEMENT'!G116,'[1]JOURNAL PAR DEPARTEMENT'!G152)</f>
        <v>122</v>
      </c>
      <c r="E4" s="8">
        <v>22</v>
      </c>
      <c r="F4" s="23">
        <f>D4*E4</f>
        <v>2684</v>
      </c>
      <c r="G4" s="8" t="s">
        <v>102</v>
      </c>
    </row>
    <row r="5" spans="1:7" x14ac:dyDescent="0.2">
      <c r="A5" s="5">
        <v>2</v>
      </c>
      <c r="B5" s="5" t="s">
        <v>27</v>
      </c>
      <c r="C5" s="5" t="s">
        <v>62</v>
      </c>
      <c r="D5" s="6">
        <v>741</v>
      </c>
      <c r="E5" s="8">
        <v>0.2</v>
      </c>
      <c r="F5" s="23">
        <f t="shared" ref="F5:F36" si="0">D5*E5</f>
        <v>148.20000000000002</v>
      </c>
      <c r="G5" s="8" t="s">
        <v>102</v>
      </c>
    </row>
    <row r="6" spans="1:7" x14ac:dyDescent="0.2">
      <c r="A6" s="5">
        <v>3</v>
      </c>
      <c r="B6" s="5" t="s">
        <v>28</v>
      </c>
      <c r="C6" s="5" t="s">
        <v>2</v>
      </c>
      <c r="D6" s="6">
        <f>SUM('[1]JOURNAL PAR DEPARTEMENT'!G131,'[1]JOURNAL PAR DEPARTEMENT'!G97,'[1]JOURNAL PAR DEPARTEMENT'!G170)</f>
        <v>125</v>
      </c>
      <c r="E6" s="8">
        <v>6</v>
      </c>
      <c r="F6" s="23">
        <f t="shared" si="0"/>
        <v>750</v>
      </c>
      <c r="G6" s="8" t="s">
        <v>102</v>
      </c>
    </row>
    <row r="7" spans="1:7" x14ac:dyDescent="0.2">
      <c r="A7" s="5">
        <v>4</v>
      </c>
      <c r="B7" s="5" t="s">
        <v>37</v>
      </c>
      <c r="C7" s="5" t="s">
        <v>3</v>
      </c>
      <c r="D7" s="6">
        <v>175</v>
      </c>
      <c r="E7" s="8">
        <v>0.5</v>
      </c>
      <c r="F7" s="23">
        <f t="shared" si="0"/>
        <v>87.5</v>
      </c>
      <c r="G7" s="8" t="s">
        <v>102</v>
      </c>
    </row>
    <row r="8" spans="1:7" x14ac:dyDescent="0.2">
      <c r="A8" s="5">
        <v>5</v>
      </c>
      <c r="B8" s="5" t="s">
        <v>4</v>
      </c>
      <c r="C8" s="5" t="s">
        <v>2</v>
      </c>
      <c r="D8" s="6">
        <f>SUM('[1]JOURNAL PAR DEPARTEMENT'!G132)</f>
        <v>50</v>
      </c>
      <c r="E8" s="8">
        <v>2</v>
      </c>
      <c r="F8" s="23">
        <f t="shared" si="0"/>
        <v>100</v>
      </c>
      <c r="G8" s="8" t="s">
        <v>102</v>
      </c>
    </row>
    <row r="9" spans="1:7" x14ac:dyDescent="0.2">
      <c r="A9" s="5">
        <v>6</v>
      </c>
      <c r="B9" s="5" t="s">
        <v>38</v>
      </c>
      <c r="C9" s="5" t="s">
        <v>2</v>
      </c>
      <c r="D9" s="6">
        <v>200</v>
      </c>
      <c r="E9" s="8">
        <v>1</v>
      </c>
      <c r="F9" s="23">
        <f t="shared" si="0"/>
        <v>200</v>
      </c>
      <c r="G9" s="8" t="s">
        <v>102</v>
      </c>
    </row>
    <row r="10" spans="1:7" x14ac:dyDescent="0.2">
      <c r="A10" s="5">
        <v>7</v>
      </c>
      <c r="B10" s="5" t="s">
        <v>29</v>
      </c>
      <c r="C10" s="5" t="s">
        <v>55</v>
      </c>
      <c r="D10" s="5">
        <f>SUM('[1]JOURNAL PAR DEPARTEMENT'!G66)</f>
        <v>1</v>
      </c>
      <c r="E10" s="8">
        <v>120</v>
      </c>
      <c r="F10" s="23">
        <f t="shared" si="0"/>
        <v>120</v>
      </c>
      <c r="G10" s="8" t="s">
        <v>102</v>
      </c>
    </row>
    <row r="11" spans="1:7" x14ac:dyDescent="0.2">
      <c r="A11" s="5">
        <v>8</v>
      </c>
      <c r="B11" s="5" t="s">
        <v>30</v>
      </c>
      <c r="C11" s="5" t="s">
        <v>55</v>
      </c>
      <c r="D11" s="6">
        <f>SUM('[1]JOURNAL PAR DEPARTEMENT'!G86,'[1]JOURNAL PAR DEPARTEMENT'!G167)</f>
        <v>3</v>
      </c>
      <c r="E11" s="8">
        <v>120</v>
      </c>
      <c r="F11" s="23">
        <f t="shared" si="0"/>
        <v>360</v>
      </c>
      <c r="G11" s="8" t="s">
        <v>102</v>
      </c>
    </row>
    <row r="12" spans="1:7" x14ac:dyDescent="0.2">
      <c r="A12" s="5">
        <v>9</v>
      </c>
      <c r="B12" s="5" t="s">
        <v>31</v>
      </c>
      <c r="C12" s="5" t="s">
        <v>55</v>
      </c>
      <c r="D12" s="5">
        <f>SUM('[1]JOURNAL PAR DEPARTEMENT'!G77)</f>
        <v>1</v>
      </c>
      <c r="E12" s="8">
        <v>120</v>
      </c>
      <c r="F12" s="23">
        <f t="shared" si="0"/>
        <v>120</v>
      </c>
      <c r="G12" s="8" t="s">
        <v>102</v>
      </c>
    </row>
    <row r="13" spans="1:7" x14ac:dyDescent="0.2">
      <c r="A13" s="5">
        <v>10</v>
      </c>
      <c r="B13" s="5" t="s">
        <v>32</v>
      </c>
      <c r="C13" s="5" t="s">
        <v>55</v>
      </c>
      <c r="D13" s="6">
        <v>2</v>
      </c>
      <c r="E13" s="8">
        <v>80</v>
      </c>
      <c r="F13" s="23">
        <f>D13*E13</f>
        <v>160</v>
      </c>
      <c r="G13" s="8" t="s">
        <v>102</v>
      </c>
    </row>
    <row r="14" spans="1:7" x14ac:dyDescent="0.2">
      <c r="A14" s="5">
        <v>11</v>
      </c>
      <c r="B14" s="5" t="s">
        <v>39</v>
      </c>
      <c r="C14" s="5" t="s">
        <v>54</v>
      </c>
      <c r="D14" s="6">
        <v>1</v>
      </c>
      <c r="E14" s="8">
        <v>9</v>
      </c>
      <c r="F14" s="23">
        <f t="shared" si="0"/>
        <v>9</v>
      </c>
      <c r="G14" s="8" t="s">
        <v>102</v>
      </c>
    </row>
    <row r="15" spans="1:7" x14ac:dyDescent="0.2">
      <c r="A15" s="5">
        <v>12</v>
      </c>
      <c r="B15" s="5" t="s">
        <v>40</v>
      </c>
      <c r="C15" s="5" t="s">
        <v>2</v>
      </c>
      <c r="D15" s="6">
        <f>SUM('[1]JOURNAL PAR DEPARTEMENT'!G78,'[1]JOURNAL PAR DEPARTEMENT'!G179)</f>
        <v>2</v>
      </c>
      <c r="E15" s="8">
        <v>3</v>
      </c>
      <c r="F15" s="23">
        <f t="shared" si="0"/>
        <v>6</v>
      </c>
      <c r="G15" s="8" t="s">
        <v>102</v>
      </c>
    </row>
    <row r="16" spans="1:7" x14ac:dyDescent="0.2">
      <c r="A16" s="5">
        <v>13</v>
      </c>
      <c r="B16" s="5" t="s">
        <v>41</v>
      </c>
      <c r="C16" s="5" t="s">
        <v>2</v>
      </c>
      <c r="D16" s="6">
        <v>1</v>
      </c>
      <c r="E16" s="8">
        <v>200</v>
      </c>
      <c r="F16" s="23">
        <f t="shared" si="0"/>
        <v>200</v>
      </c>
      <c r="G16" s="8" t="s">
        <v>105</v>
      </c>
    </row>
    <row r="17" spans="1:7" x14ac:dyDescent="0.2">
      <c r="A17" s="5">
        <v>14</v>
      </c>
      <c r="B17" s="5" t="s">
        <v>33</v>
      </c>
      <c r="C17" s="5" t="s">
        <v>2</v>
      </c>
      <c r="D17" s="6">
        <v>2</v>
      </c>
      <c r="E17" s="8">
        <v>150</v>
      </c>
      <c r="F17" s="23">
        <f t="shared" si="0"/>
        <v>300</v>
      </c>
      <c r="G17" s="8" t="s">
        <v>105</v>
      </c>
    </row>
    <row r="18" spans="1:7" x14ac:dyDescent="0.2">
      <c r="A18" s="5">
        <v>15</v>
      </c>
      <c r="B18" s="5" t="s">
        <v>34</v>
      </c>
      <c r="C18" s="5" t="s">
        <v>56</v>
      </c>
      <c r="D18" s="5">
        <v>10</v>
      </c>
      <c r="E18" s="8">
        <v>1.8</v>
      </c>
      <c r="F18" s="23">
        <f t="shared" si="0"/>
        <v>18</v>
      </c>
      <c r="G18" s="8" t="s">
        <v>102</v>
      </c>
    </row>
    <row r="19" spans="1:7" x14ac:dyDescent="0.2">
      <c r="A19" s="5">
        <v>16</v>
      </c>
      <c r="B19" s="5" t="s">
        <v>103</v>
      </c>
      <c r="C19" s="5" t="s">
        <v>2</v>
      </c>
      <c r="D19" s="6">
        <f>SUM('[1]JOURNAL PAR DEPARTEMENT'!G94,'[1]JOURNAL PAR DEPARTEMENT'!G148)</f>
        <v>110</v>
      </c>
      <c r="E19" s="8">
        <v>10</v>
      </c>
      <c r="F19" s="23">
        <f t="shared" si="0"/>
        <v>1100</v>
      </c>
      <c r="G19" s="8" t="s">
        <v>102</v>
      </c>
    </row>
    <row r="20" spans="1:7" x14ac:dyDescent="0.2">
      <c r="A20" s="5">
        <v>17</v>
      </c>
      <c r="B20" s="5" t="s">
        <v>104</v>
      </c>
      <c r="C20" s="5" t="s">
        <v>2</v>
      </c>
      <c r="D20" s="6">
        <f>SUM('[1]JOURNAL PAR DEPARTEMENT'!G95,'[1]JOURNAL PAR DEPARTEMENT'!G149)</f>
        <v>60</v>
      </c>
      <c r="E20" s="8">
        <v>12</v>
      </c>
      <c r="F20" s="23">
        <f t="shared" si="0"/>
        <v>720</v>
      </c>
      <c r="G20" s="8" t="s">
        <v>102</v>
      </c>
    </row>
    <row r="21" spans="1:7" x14ac:dyDescent="0.2">
      <c r="A21" s="5">
        <v>18</v>
      </c>
      <c r="B21" s="5" t="s">
        <v>42</v>
      </c>
      <c r="C21" s="5" t="s">
        <v>6</v>
      </c>
      <c r="D21" s="6">
        <f>SUM('[1]JOURNAL PAR DEPARTEMENT'!G96,'[1]JOURNAL PAR DEPARTEMENT'!G150,'[1]JOURNAL PAR DEPARTEMENT'!G169)</f>
        <v>15</v>
      </c>
      <c r="E21" s="8">
        <v>3.5</v>
      </c>
      <c r="F21" s="23">
        <f t="shared" si="0"/>
        <v>52.5</v>
      </c>
      <c r="G21" s="8" t="s">
        <v>102</v>
      </c>
    </row>
    <row r="22" spans="1:7" x14ac:dyDescent="0.2">
      <c r="A22" s="5">
        <v>19</v>
      </c>
      <c r="B22" s="5" t="s">
        <v>43</v>
      </c>
      <c r="C22" s="5" t="s">
        <v>6</v>
      </c>
      <c r="D22" s="6">
        <v>40</v>
      </c>
      <c r="E22" s="8">
        <v>4</v>
      </c>
      <c r="F22" s="23">
        <f t="shared" si="0"/>
        <v>160</v>
      </c>
      <c r="G22" s="8" t="s">
        <v>102</v>
      </c>
    </row>
    <row r="23" spans="1:7" x14ac:dyDescent="0.2">
      <c r="A23" s="5">
        <v>20</v>
      </c>
      <c r="B23" s="5" t="s">
        <v>44</v>
      </c>
      <c r="C23" s="5" t="s">
        <v>2</v>
      </c>
      <c r="D23" s="6">
        <f>SUM('[1]JOURNAL PAR DEPARTEMENT'!G90,'[1]JOURNAL PAR DEPARTEMENT'!G120,'[1]JOURNAL PAR DEPARTEMENT'!G151)</f>
        <v>8</v>
      </c>
      <c r="E23" s="8">
        <v>2</v>
      </c>
      <c r="F23" s="23">
        <f t="shared" si="0"/>
        <v>16</v>
      </c>
      <c r="G23" s="8" t="s">
        <v>102</v>
      </c>
    </row>
    <row r="24" spans="1:7" x14ac:dyDescent="0.2">
      <c r="A24" s="5">
        <v>21</v>
      </c>
      <c r="B24" s="5" t="s">
        <v>46</v>
      </c>
      <c r="C24" s="5" t="s">
        <v>57</v>
      </c>
      <c r="D24" s="6">
        <f>SUM('[1]JOURNAL PAR DEPARTEMENT'!G180)</f>
        <v>3</v>
      </c>
      <c r="E24" s="8">
        <v>8</v>
      </c>
      <c r="F24" s="23">
        <f t="shared" si="0"/>
        <v>24</v>
      </c>
      <c r="G24" s="8" t="s">
        <v>102</v>
      </c>
    </row>
    <row r="25" spans="1:7" x14ac:dyDescent="0.2">
      <c r="A25" s="5">
        <v>22</v>
      </c>
      <c r="B25" s="5" t="s">
        <v>45</v>
      </c>
      <c r="C25" s="5" t="s">
        <v>2</v>
      </c>
      <c r="D25" s="6">
        <v>3</v>
      </c>
      <c r="E25" s="8">
        <v>2</v>
      </c>
      <c r="F25" s="23">
        <f t="shared" si="0"/>
        <v>6</v>
      </c>
      <c r="G25" s="8" t="s">
        <v>102</v>
      </c>
    </row>
    <row r="26" spans="1:7" x14ac:dyDescent="0.2">
      <c r="A26" s="5">
        <v>23</v>
      </c>
      <c r="B26" s="5" t="s">
        <v>47</v>
      </c>
      <c r="C26" s="5" t="s">
        <v>2</v>
      </c>
      <c r="D26" s="6">
        <v>5</v>
      </c>
      <c r="E26" s="8">
        <v>18</v>
      </c>
      <c r="F26" s="23">
        <f t="shared" si="0"/>
        <v>90</v>
      </c>
      <c r="G26" s="8" t="s">
        <v>102</v>
      </c>
    </row>
    <row r="27" spans="1:7" x14ac:dyDescent="0.2">
      <c r="A27" s="5">
        <v>24</v>
      </c>
      <c r="B27" s="5" t="s">
        <v>48</v>
      </c>
      <c r="C27" s="5" t="s">
        <v>2</v>
      </c>
      <c r="D27" s="5">
        <v>4</v>
      </c>
      <c r="E27" s="8">
        <v>12</v>
      </c>
      <c r="F27" s="23">
        <f t="shared" si="0"/>
        <v>48</v>
      </c>
      <c r="G27" s="8" t="s">
        <v>102</v>
      </c>
    </row>
    <row r="28" spans="1:7" x14ac:dyDescent="0.2">
      <c r="A28" s="5">
        <v>25</v>
      </c>
      <c r="B28" s="5" t="s">
        <v>111</v>
      </c>
      <c r="C28" s="5" t="s">
        <v>7</v>
      </c>
      <c r="D28" s="6">
        <v>1</v>
      </c>
      <c r="E28" s="8">
        <v>500</v>
      </c>
      <c r="F28" s="23">
        <f t="shared" si="0"/>
        <v>500</v>
      </c>
      <c r="G28" s="8" t="s">
        <v>102</v>
      </c>
    </row>
    <row r="29" spans="1:7" x14ac:dyDescent="0.2">
      <c r="A29" s="5">
        <v>26</v>
      </c>
      <c r="B29" s="5" t="s">
        <v>112</v>
      </c>
      <c r="C29" s="5" t="s">
        <v>7</v>
      </c>
      <c r="D29" s="6">
        <v>1</v>
      </c>
      <c r="E29" s="8">
        <v>1500</v>
      </c>
      <c r="F29" s="23">
        <f t="shared" si="0"/>
        <v>1500</v>
      </c>
      <c r="G29" s="8" t="s">
        <v>102</v>
      </c>
    </row>
    <row r="30" spans="1:7" x14ac:dyDescent="0.2">
      <c r="A30" s="5">
        <v>27</v>
      </c>
      <c r="B30" s="5" t="s">
        <v>35</v>
      </c>
      <c r="C30" s="5" t="s">
        <v>59</v>
      </c>
      <c r="D30" s="6">
        <v>1</v>
      </c>
      <c r="E30" s="8">
        <v>231</v>
      </c>
      <c r="F30" s="23">
        <f t="shared" si="0"/>
        <v>231</v>
      </c>
      <c r="G30" s="8" t="s">
        <v>102</v>
      </c>
    </row>
    <row r="31" spans="1:7" x14ac:dyDescent="0.2">
      <c r="A31" s="5">
        <v>28</v>
      </c>
      <c r="B31" s="5" t="s">
        <v>49</v>
      </c>
      <c r="C31" s="5" t="s">
        <v>2</v>
      </c>
      <c r="D31" s="5">
        <v>20</v>
      </c>
      <c r="E31" s="8">
        <v>1.5</v>
      </c>
      <c r="F31" s="23">
        <f t="shared" si="0"/>
        <v>30</v>
      </c>
      <c r="G31" s="8" t="s">
        <v>102</v>
      </c>
    </row>
    <row r="32" spans="1:7" x14ac:dyDescent="0.2">
      <c r="A32" s="5">
        <v>29</v>
      </c>
      <c r="B32" s="5" t="s">
        <v>50</v>
      </c>
      <c r="C32" s="5" t="s">
        <v>2</v>
      </c>
      <c r="D32" s="5">
        <v>2</v>
      </c>
      <c r="E32" s="8">
        <v>1</v>
      </c>
      <c r="F32" s="23">
        <f t="shared" si="0"/>
        <v>2</v>
      </c>
      <c r="G32" s="8" t="s">
        <v>102</v>
      </c>
    </row>
    <row r="33" spans="1:7" x14ac:dyDescent="0.2">
      <c r="A33" s="5">
        <v>30</v>
      </c>
      <c r="B33" s="5" t="s">
        <v>51</v>
      </c>
      <c r="C33" s="5" t="s">
        <v>2</v>
      </c>
      <c r="D33" s="5">
        <v>1</v>
      </c>
      <c r="E33" s="8">
        <v>10</v>
      </c>
      <c r="F33" s="23">
        <f t="shared" si="0"/>
        <v>10</v>
      </c>
      <c r="G33" s="8" t="s">
        <v>102</v>
      </c>
    </row>
    <row r="34" spans="1:7" x14ac:dyDescent="0.2">
      <c r="A34" s="5">
        <v>31</v>
      </c>
      <c r="B34" s="5" t="s">
        <v>52</v>
      </c>
      <c r="C34" s="5" t="s">
        <v>58</v>
      </c>
      <c r="D34" s="6">
        <v>10</v>
      </c>
      <c r="E34" s="8">
        <v>10</v>
      </c>
      <c r="F34" s="23">
        <f t="shared" si="0"/>
        <v>100</v>
      </c>
      <c r="G34" s="8" t="s">
        <v>102</v>
      </c>
    </row>
    <row r="35" spans="1:7" x14ac:dyDescent="0.2">
      <c r="A35" s="5">
        <v>32</v>
      </c>
      <c r="B35" s="5" t="s">
        <v>68</v>
      </c>
      <c r="C35" s="5" t="s">
        <v>2</v>
      </c>
      <c r="D35" s="5">
        <v>2</v>
      </c>
      <c r="E35" s="8">
        <v>25</v>
      </c>
      <c r="F35" s="23">
        <f>D35*E35</f>
        <v>50</v>
      </c>
      <c r="G35" s="8" t="s">
        <v>102</v>
      </c>
    </row>
    <row r="36" spans="1:7" ht="14.25" customHeight="1" x14ac:dyDescent="0.2">
      <c r="A36" s="5">
        <v>33</v>
      </c>
      <c r="B36" s="5" t="s">
        <v>53</v>
      </c>
      <c r="C36" s="5" t="s">
        <v>2</v>
      </c>
      <c r="D36" s="5">
        <v>2</v>
      </c>
      <c r="E36" s="8">
        <v>3.5</v>
      </c>
      <c r="F36" s="23">
        <f t="shared" si="0"/>
        <v>7</v>
      </c>
      <c r="G36" s="8" t="s">
        <v>102</v>
      </c>
    </row>
    <row r="37" spans="1:7" ht="16" x14ac:dyDescent="0.2">
      <c r="A37" s="7"/>
      <c r="B37" s="7" t="s">
        <v>8</v>
      </c>
      <c r="C37" s="7"/>
      <c r="D37" s="7"/>
      <c r="E37" s="7"/>
      <c r="F37" s="24">
        <f>SUM(F4:F36)</f>
        <v>9909.2000000000007</v>
      </c>
      <c r="G37" s="15"/>
    </row>
    <row r="38" spans="1:7" x14ac:dyDescent="0.2">
      <c r="A38" s="1"/>
      <c r="G38"/>
    </row>
    <row r="39" spans="1:7" x14ac:dyDescent="0.2">
      <c r="A39" s="1"/>
      <c r="G39"/>
    </row>
    <row r="40" spans="1:7" x14ac:dyDescent="0.2">
      <c r="A40" s="1"/>
      <c r="G40"/>
    </row>
    <row r="41" spans="1:7" x14ac:dyDescent="0.2">
      <c r="A41" s="1"/>
      <c r="G41"/>
    </row>
    <row r="42" spans="1:7" x14ac:dyDescent="0.2">
      <c r="A42" s="1"/>
      <c r="G42"/>
    </row>
    <row r="43" spans="1:7" x14ac:dyDescent="0.2">
      <c r="A43" s="1"/>
      <c r="G43"/>
    </row>
    <row r="44" spans="1:7" x14ac:dyDescent="0.2">
      <c r="A44" s="1"/>
      <c r="G44"/>
    </row>
    <row r="45" spans="1:7" x14ac:dyDescent="0.2">
      <c r="A45" s="1"/>
      <c r="G45"/>
    </row>
    <row r="46" spans="1:7" x14ac:dyDescent="0.2">
      <c r="A46" s="1"/>
      <c r="G46"/>
    </row>
    <row r="47" spans="1:7" x14ac:dyDescent="0.2">
      <c r="A47" s="1"/>
      <c r="G47"/>
    </row>
    <row r="48" spans="1:7" x14ac:dyDescent="0.2">
      <c r="A48" s="1"/>
      <c r="G48"/>
    </row>
    <row r="49" spans="1:7" x14ac:dyDescent="0.2">
      <c r="A49" s="1"/>
      <c r="G49"/>
    </row>
    <row r="50" spans="1:7" x14ac:dyDescent="0.2">
      <c r="A50" s="1"/>
      <c r="G50"/>
    </row>
    <row r="51" spans="1:7" x14ac:dyDescent="0.2">
      <c r="A51" s="1"/>
      <c r="G51"/>
    </row>
    <row r="52" spans="1:7" x14ac:dyDescent="0.2">
      <c r="A52" s="1"/>
      <c r="G52"/>
    </row>
    <row r="53" spans="1:7" x14ac:dyDescent="0.2">
      <c r="A53" s="1"/>
      <c r="G53"/>
    </row>
    <row r="54" spans="1:7" x14ac:dyDescent="0.2">
      <c r="A54" s="1"/>
      <c r="G54"/>
    </row>
    <row r="55" spans="1:7" x14ac:dyDescent="0.2">
      <c r="A55" s="1"/>
      <c r="G55"/>
    </row>
    <row r="56" spans="1:7" x14ac:dyDescent="0.2">
      <c r="A56" s="1"/>
      <c r="G56"/>
    </row>
    <row r="57" spans="1:7" x14ac:dyDescent="0.2">
      <c r="A57" s="1"/>
      <c r="G57"/>
    </row>
    <row r="58" spans="1:7" x14ac:dyDescent="0.2">
      <c r="A58" s="1"/>
      <c r="G58"/>
    </row>
    <row r="59" spans="1:7" x14ac:dyDescent="0.2">
      <c r="A59" s="1"/>
      <c r="G59"/>
    </row>
    <row r="60" spans="1:7" x14ac:dyDescent="0.2">
      <c r="A60" s="1"/>
      <c r="G60"/>
    </row>
    <row r="61" spans="1:7" x14ac:dyDescent="0.2">
      <c r="A61" s="1"/>
      <c r="G61"/>
    </row>
    <row r="62" spans="1:7" x14ac:dyDescent="0.2">
      <c r="A62" s="1"/>
      <c r="G62"/>
    </row>
    <row r="63" spans="1:7" x14ac:dyDescent="0.2">
      <c r="A63" s="1"/>
      <c r="G63"/>
    </row>
    <row r="64" spans="1:7" x14ac:dyDescent="0.2">
      <c r="A64" s="1"/>
      <c r="G64"/>
    </row>
    <row r="65" spans="1:7" x14ac:dyDescent="0.2">
      <c r="A65" s="1"/>
      <c r="G65"/>
    </row>
    <row r="66" spans="1:7" x14ac:dyDescent="0.2">
      <c r="A66" s="1"/>
      <c r="G66"/>
    </row>
    <row r="67" spans="1:7" x14ac:dyDescent="0.2">
      <c r="A67" s="1"/>
      <c r="G67"/>
    </row>
    <row r="68" spans="1:7" x14ac:dyDescent="0.2">
      <c r="A68" s="1"/>
      <c r="G68"/>
    </row>
    <row r="69" spans="1:7" x14ac:dyDescent="0.2">
      <c r="A69" s="1"/>
      <c r="G69"/>
    </row>
    <row r="70" spans="1:7" x14ac:dyDescent="0.2">
      <c r="A70" s="1"/>
      <c r="G70"/>
    </row>
    <row r="71" spans="1:7" x14ac:dyDescent="0.2">
      <c r="A71" s="1"/>
      <c r="G71"/>
    </row>
    <row r="72" spans="1:7" x14ac:dyDescent="0.2">
      <c r="A72" s="1"/>
      <c r="G72"/>
    </row>
    <row r="73" spans="1:7" x14ac:dyDescent="0.2">
      <c r="A73" s="1"/>
      <c r="G73"/>
    </row>
    <row r="74" spans="1:7" x14ac:dyDescent="0.2">
      <c r="A74" s="1"/>
      <c r="G74"/>
    </row>
    <row r="75" spans="1:7" x14ac:dyDescent="0.2">
      <c r="A75" s="1"/>
      <c r="G75"/>
    </row>
    <row r="76" spans="1:7" x14ac:dyDescent="0.2">
      <c r="A76" s="1"/>
      <c r="G76"/>
    </row>
    <row r="77" spans="1:7" x14ac:dyDescent="0.2">
      <c r="A77" s="1"/>
      <c r="G77"/>
    </row>
    <row r="78" spans="1:7" x14ac:dyDescent="0.2">
      <c r="A78" s="1"/>
      <c r="G78"/>
    </row>
    <row r="79" spans="1:7" x14ac:dyDescent="0.2">
      <c r="A79" s="1"/>
      <c r="G79"/>
    </row>
    <row r="80" spans="1:7" x14ac:dyDescent="0.2">
      <c r="A80" s="1"/>
      <c r="G80"/>
    </row>
    <row r="81" spans="1:7" x14ac:dyDescent="0.2">
      <c r="A81" s="1"/>
      <c r="G81"/>
    </row>
    <row r="82" spans="1:7" x14ac:dyDescent="0.2">
      <c r="A82" s="1"/>
      <c r="G82"/>
    </row>
    <row r="83" spans="1:7" x14ac:dyDescent="0.2">
      <c r="A83" s="1"/>
      <c r="G83"/>
    </row>
    <row r="84" spans="1:7" x14ac:dyDescent="0.2">
      <c r="A84" s="1"/>
      <c r="G84"/>
    </row>
    <row r="85" spans="1:7" x14ac:dyDescent="0.2">
      <c r="A85" s="1"/>
      <c r="G85"/>
    </row>
    <row r="86" spans="1:7" x14ac:dyDescent="0.2">
      <c r="A86" s="1"/>
      <c r="G86"/>
    </row>
    <row r="87" spans="1:7" x14ac:dyDescent="0.2">
      <c r="A87" s="1"/>
      <c r="G87"/>
    </row>
    <row r="88" spans="1:7" x14ac:dyDescent="0.2">
      <c r="A88" s="1"/>
      <c r="G88"/>
    </row>
    <row r="89" spans="1:7" ht="15" customHeight="1" x14ac:dyDescent="0.2">
      <c r="A89" s="1"/>
      <c r="G89"/>
    </row>
    <row r="90" spans="1:7" ht="15" customHeight="1" x14ac:dyDescent="0.2">
      <c r="A90" s="1"/>
      <c r="G90"/>
    </row>
    <row r="91" spans="1:7" x14ac:dyDescent="0.2">
      <c r="A91" s="1"/>
    </row>
  </sheetData>
  <mergeCells count="5">
    <mergeCell ref="G2:G3"/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6" workbookViewId="0">
      <selection activeCell="B7" sqref="B7"/>
    </sheetView>
  </sheetViews>
  <sheetFormatPr baseColWidth="10" defaultRowHeight="15" x14ac:dyDescent="0.2"/>
  <cols>
    <col min="2" max="2" width="44.5" customWidth="1"/>
    <col min="3" max="3" width="15.33203125" customWidth="1"/>
    <col min="4" max="4" width="11.6640625" customWidth="1"/>
    <col min="7" max="7" width="14.1640625" customWidth="1"/>
  </cols>
  <sheetData>
    <row r="1" spans="1:7" ht="19" x14ac:dyDescent="0.25">
      <c r="A1" s="14" t="s">
        <v>60</v>
      </c>
      <c r="B1" s="10"/>
      <c r="C1" s="10"/>
      <c r="D1" s="10"/>
      <c r="E1" s="10"/>
      <c r="F1" s="10"/>
      <c r="G1" s="1"/>
    </row>
    <row r="2" spans="1:7" x14ac:dyDescent="0.2">
      <c r="A2" s="11" t="s">
        <v>0</v>
      </c>
      <c r="B2" s="12" t="s">
        <v>22</v>
      </c>
      <c r="C2" s="12"/>
      <c r="D2" s="12"/>
      <c r="E2" s="12"/>
      <c r="F2" s="12"/>
      <c r="G2" s="30" t="s">
        <v>107</v>
      </c>
    </row>
    <row r="3" spans="1:7" x14ac:dyDescent="0.2">
      <c r="A3" s="11"/>
      <c r="B3" s="12"/>
      <c r="C3" s="9" t="s">
        <v>23</v>
      </c>
      <c r="D3" s="9" t="s">
        <v>24</v>
      </c>
      <c r="E3" s="9" t="s">
        <v>1</v>
      </c>
      <c r="F3" s="4" t="s">
        <v>25</v>
      </c>
      <c r="G3" s="31"/>
    </row>
    <row r="4" spans="1:7" x14ac:dyDescent="0.2">
      <c r="A4" s="5">
        <v>1</v>
      </c>
      <c r="B4" s="5" t="s">
        <v>110</v>
      </c>
      <c r="C4" s="5" t="s">
        <v>74</v>
      </c>
      <c r="D4" s="5">
        <v>1</v>
      </c>
      <c r="E4" s="23">
        <v>400</v>
      </c>
      <c r="F4" s="23">
        <f>D4*E4</f>
        <v>400</v>
      </c>
      <c r="G4" s="8" t="s">
        <v>105</v>
      </c>
    </row>
    <row r="5" spans="1:7" x14ac:dyDescent="0.2">
      <c r="A5" s="5">
        <v>2</v>
      </c>
      <c r="B5" s="5" t="s">
        <v>69</v>
      </c>
      <c r="C5" s="5" t="s">
        <v>72</v>
      </c>
      <c r="D5" s="16">
        <v>3</v>
      </c>
      <c r="E5" s="23">
        <v>36</v>
      </c>
      <c r="F5" s="23">
        <f t="shared" ref="F5:F23" si="0">D5*E5</f>
        <v>108</v>
      </c>
      <c r="G5" s="8" t="s">
        <v>102</v>
      </c>
    </row>
    <row r="6" spans="1:7" x14ac:dyDescent="0.2">
      <c r="A6" s="5">
        <v>3</v>
      </c>
      <c r="B6" s="5" t="s">
        <v>70</v>
      </c>
      <c r="C6" s="5" t="s">
        <v>72</v>
      </c>
      <c r="D6" s="16">
        <v>3</v>
      </c>
      <c r="E6" s="23">
        <v>12</v>
      </c>
      <c r="F6" s="23">
        <f t="shared" si="0"/>
        <v>36</v>
      </c>
      <c r="G6" s="8" t="s">
        <v>102</v>
      </c>
    </row>
    <row r="7" spans="1:7" x14ac:dyDescent="0.2">
      <c r="A7" s="5">
        <v>4</v>
      </c>
      <c r="B7" s="26" t="s">
        <v>71</v>
      </c>
      <c r="C7" s="5" t="s">
        <v>54</v>
      </c>
      <c r="D7" s="16">
        <v>1</v>
      </c>
      <c r="E7" s="23">
        <v>9</v>
      </c>
      <c r="F7" s="23">
        <f t="shared" si="0"/>
        <v>9</v>
      </c>
      <c r="G7" s="8" t="s">
        <v>102</v>
      </c>
    </row>
    <row r="8" spans="1:7" x14ac:dyDescent="0.2">
      <c r="A8" s="5">
        <v>5</v>
      </c>
      <c r="B8" s="5" t="s">
        <v>9</v>
      </c>
      <c r="C8" s="5" t="s">
        <v>2</v>
      </c>
      <c r="D8" s="16">
        <v>1</v>
      </c>
      <c r="E8" s="23">
        <v>230</v>
      </c>
      <c r="F8" s="23">
        <f t="shared" si="0"/>
        <v>230</v>
      </c>
      <c r="G8" s="8" t="s">
        <v>105</v>
      </c>
    </row>
    <row r="9" spans="1:7" x14ac:dyDescent="0.2">
      <c r="A9" s="5">
        <v>6</v>
      </c>
      <c r="B9" s="5" t="s">
        <v>73</v>
      </c>
      <c r="C9" s="5" t="s">
        <v>74</v>
      </c>
      <c r="D9" s="16">
        <v>1</v>
      </c>
      <c r="E9" s="23">
        <v>145</v>
      </c>
      <c r="F9" s="23">
        <f t="shared" si="0"/>
        <v>145</v>
      </c>
      <c r="G9" s="8" t="s">
        <v>105</v>
      </c>
    </row>
    <row r="10" spans="1:7" x14ac:dyDescent="0.2">
      <c r="A10" s="5">
        <v>7</v>
      </c>
      <c r="B10" s="5" t="s">
        <v>36</v>
      </c>
      <c r="C10" s="5" t="s">
        <v>77</v>
      </c>
      <c r="D10" s="16">
        <v>1</v>
      </c>
      <c r="E10" s="23">
        <v>10</v>
      </c>
      <c r="F10" s="23">
        <f t="shared" si="0"/>
        <v>10</v>
      </c>
      <c r="G10" s="8" t="s">
        <v>102</v>
      </c>
    </row>
    <row r="11" spans="1:7" x14ac:dyDescent="0.2">
      <c r="A11" s="5">
        <v>8</v>
      </c>
      <c r="B11" s="5" t="s">
        <v>75</v>
      </c>
      <c r="C11" s="5" t="s">
        <v>74</v>
      </c>
      <c r="D11" s="16">
        <v>1</v>
      </c>
      <c r="E11" s="23">
        <v>1</v>
      </c>
      <c r="F11" s="23">
        <f t="shared" si="0"/>
        <v>1</v>
      </c>
      <c r="G11" s="8" t="s">
        <v>102</v>
      </c>
    </row>
    <row r="12" spans="1:7" x14ac:dyDescent="0.2">
      <c r="A12" s="5">
        <v>9</v>
      </c>
      <c r="B12" s="5" t="s">
        <v>76</v>
      </c>
      <c r="C12" s="5" t="s">
        <v>56</v>
      </c>
      <c r="D12" s="16">
        <v>1</v>
      </c>
      <c r="E12" s="23">
        <v>1.5</v>
      </c>
      <c r="F12" s="23">
        <f t="shared" si="0"/>
        <v>1.5</v>
      </c>
      <c r="G12" s="8" t="s">
        <v>102</v>
      </c>
    </row>
    <row r="13" spans="1:7" x14ac:dyDescent="0.2">
      <c r="A13" s="5">
        <v>11</v>
      </c>
      <c r="B13" s="5" t="s">
        <v>27</v>
      </c>
      <c r="C13" s="5" t="s">
        <v>62</v>
      </c>
      <c r="D13" s="16">
        <v>60</v>
      </c>
      <c r="E13" s="23">
        <v>0.2</v>
      </c>
      <c r="F13" s="23">
        <f t="shared" si="0"/>
        <v>12</v>
      </c>
      <c r="G13" s="8" t="s">
        <v>102</v>
      </c>
    </row>
    <row r="14" spans="1:7" x14ac:dyDescent="0.2">
      <c r="A14" s="5">
        <v>12</v>
      </c>
      <c r="B14" s="5" t="s">
        <v>10</v>
      </c>
      <c r="C14" s="5" t="s">
        <v>11</v>
      </c>
      <c r="D14" s="16">
        <v>4</v>
      </c>
      <c r="E14" s="23">
        <v>1</v>
      </c>
      <c r="F14" s="23">
        <f t="shared" si="0"/>
        <v>4</v>
      </c>
      <c r="G14" s="8" t="s">
        <v>102</v>
      </c>
    </row>
    <row r="15" spans="1:7" x14ac:dyDescent="0.2">
      <c r="A15" s="5">
        <v>13</v>
      </c>
      <c r="B15" s="5" t="s">
        <v>78</v>
      </c>
      <c r="C15" s="5" t="s">
        <v>2</v>
      </c>
      <c r="D15" s="16">
        <v>1</v>
      </c>
      <c r="E15" s="23">
        <v>1</v>
      </c>
      <c r="F15" s="23">
        <f t="shared" si="0"/>
        <v>1</v>
      </c>
      <c r="G15" s="8" t="s">
        <v>102</v>
      </c>
    </row>
    <row r="16" spans="1:7" x14ac:dyDescent="0.2">
      <c r="A16" s="5">
        <v>14</v>
      </c>
      <c r="B16" s="5" t="s">
        <v>79</v>
      </c>
      <c r="C16" s="5" t="s">
        <v>13</v>
      </c>
      <c r="D16" s="16">
        <v>1</v>
      </c>
      <c r="E16" s="23">
        <v>1</v>
      </c>
      <c r="F16" s="23">
        <f t="shared" si="0"/>
        <v>1</v>
      </c>
      <c r="G16" s="8" t="s">
        <v>102</v>
      </c>
    </row>
    <row r="17" spans="1:7" x14ac:dyDescent="0.2">
      <c r="A17" s="5">
        <v>15</v>
      </c>
      <c r="B17" s="5" t="s">
        <v>80</v>
      </c>
      <c r="C17" s="5" t="s">
        <v>11</v>
      </c>
      <c r="D17" s="16">
        <v>6</v>
      </c>
      <c r="E17" s="23">
        <v>0.8</v>
      </c>
      <c r="F17" s="23">
        <f t="shared" si="0"/>
        <v>4.8000000000000007</v>
      </c>
      <c r="G17" s="8" t="s">
        <v>102</v>
      </c>
    </row>
    <row r="18" spans="1:7" x14ac:dyDescent="0.2">
      <c r="A18" s="5">
        <v>16</v>
      </c>
      <c r="B18" s="5" t="s">
        <v>70</v>
      </c>
      <c r="C18" s="5" t="s">
        <v>72</v>
      </c>
      <c r="D18" s="16">
        <v>2</v>
      </c>
      <c r="E18" s="23">
        <v>12</v>
      </c>
      <c r="F18" s="23">
        <f t="shared" si="0"/>
        <v>24</v>
      </c>
      <c r="G18" s="8" t="s">
        <v>102</v>
      </c>
    </row>
    <row r="19" spans="1:7" x14ac:dyDescent="0.2">
      <c r="A19" s="5">
        <v>17</v>
      </c>
      <c r="B19" s="5" t="s">
        <v>13</v>
      </c>
      <c r="C19" s="5" t="s">
        <v>12</v>
      </c>
      <c r="D19" s="16">
        <v>2</v>
      </c>
      <c r="E19" s="23">
        <v>0.5</v>
      </c>
      <c r="F19" s="23">
        <f t="shared" si="0"/>
        <v>1</v>
      </c>
      <c r="G19" s="8" t="s">
        <v>102</v>
      </c>
    </row>
    <row r="20" spans="1:7" x14ac:dyDescent="0.2">
      <c r="A20" s="5">
        <v>18</v>
      </c>
      <c r="B20" s="5" t="s">
        <v>81</v>
      </c>
      <c r="C20" s="5" t="s">
        <v>13</v>
      </c>
      <c r="D20" s="16">
        <v>1</v>
      </c>
      <c r="E20" s="23">
        <v>5</v>
      </c>
      <c r="F20" s="23">
        <f t="shared" si="0"/>
        <v>5</v>
      </c>
      <c r="G20" s="8" t="s">
        <v>102</v>
      </c>
    </row>
    <row r="21" spans="1:7" x14ac:dyDescent="0.2">
      <c r="A21" s="17">
        <v>19</v>
      </c>
      <c r="B21" s="5" t="s">
        <v>82</v>
      </c>
      <c r="C21" s="17" t="s">
        <v>5</v>
      </c>
      <c r="D21" s="18">
        <v>10</v>
      </c>
      <c r="E21" s="23">
        <v>3</v>
      </c>
      <c r="F21" s="23">
        <f t="shared" si="0"/>
        <v>30</v>
      </c>
      <c r="G21" s="8" t="s">
        <v>102</v>
      </c>
    </row>
    <row r="22" spans="1:7" x14ac:dyDescent="0.2">
      <c r="A22" s="5">
        <v>20</v>
      </c>
      <c r="B22" s="5" t="s">
        <v>100</v>
      </c>
      <c r="C22" s="5" t="s">
        <v>7</v>
      </c>
      <c r="D22" s="16">
        <v>1</v>
      </c>
      <c r="E22" s="23">
        <v>16</v>
      </c>
      <c r="F22" s="23">
        <f t="shared" si="0"/>
        <v>16</v>
      </c>
      <c r="G22" s="8" t="s">
        <v>102</v>
      </c>
    </row>
    <row r="23" spans="1:7" x14ac:dyDescent="0.2">
      <c r="A23" s="5">
        <v>21</v>
      </c>
      <c r="B23" s="5" t="s">
        <v>101</v>
      </c>
      <c r="C23" s="5" t="s">
        <v>83</v>
      </c>
      <c r="D23" s="16">
        <v>10</v>
      </c>
      <c r="E23" s="23">
        <v>0.05</v>
      </c>
      <c r="F23" s="23">
        <f t="shared" si="0"/>
        <v>0.5</v>
      </c>
      <c r="G23" s="8" t="s">
        <v>102</v>
      </c>
    </row>
    <row r="24" spans="1:7" ht="16" x14ac:dyDescent="0.2">
      <c r="A24" s="7"/>
      <c r="B24" s="7" t="s">
        <v>8</v>
      </c>
      <c r="C24" s="7"/>
      <c r="D24" s="19"/>
      <c r="E24" s="25"/>
      <c r="F24" s="24">
        <f>SUM(F4:F23)</f>
        <v>1039.8</v>
      </c>
      <c r="G24" s="15"/>
    </row>
  </sheetData>
  <mergeCells count="5">
    <mergeCell ref="G2:G3"/>
    <mergeCell ref="A1:F1"/>
    <mergeCell ref="A2:A3"/>
    <mergeCell ref="B2:B3"/>
    <mergeCell ref="C2:F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9" sqref="B9"/>
    </sheetView>
  </sheetViews>
  <sheetFormatPr baseColWidth="10" defaultRowHeight="15" x14ac:dyDescent="0.2"/>
  <cols>
    <col min="1" max="1" width="6" customWidth="1"/>
    <col min="2" max="2" width="41" customWidth="1"/>
    <col min="3" max="3" width="16.83203125" customWidth="1"/>
    <col min="4" max="4" width="14.83203125" customWidth="1"/>
    <col min="7" max="7" width="12.6640625" customWidth="1"/>
  </cols>
  <sheetData>
    <row r="1" spans="1:7" ht="19" x14ac:dyDescent="0.25">
      <c r="A1" s="14" t="s">
        <v>61</v>
      </c>
      <c r="B1" s="10"/>
      <c r="C1" s="10"/>
      <c r="D1" s="10"/>
      <c r="E1" s="10"/>
      <c r="F1" s="10"/>
    </row>
    <row r="2" spans="1:7" x14ac:dyDescent="0.2">
      <c r="A2" s="11" t="s">
        <v>0</v>
      </c>
      <c r="B2" s="12" t="s">
        <v>22</v>
      </c>
      <c r="C2" s="12"/>
      <c r="D2" s="12"/>
      <c r="E2" s="12"/>
      <c r="F2" s="12"/>
      <c r="G2" s="32" t="s">
        <v>107</v>
      </c>
    </row>
    <row r="3" spans="1:7" x14ac:dyDescent="0.2">
      <c r="A3" s="11"/>
      <c r="B3" s="12"/>
      <c r="C3" s="9" t="s">
        <v>23</v>
      </c>
      <c r="D3" s="9" t="s">
        <v>24</v>
      </c>
      <c r="E3" s="9" t="s">
        <v>1</v>
      </c>
      <c r="F3" s="4" t="s">
        <v>25</v>
      </c>
      <c r="G3" s="33"/>
    </row>
    <row r="4" spans="1:7" x14ac:dyDescent="0.2">
      <c r="A4" s="22">
        <v>1</v>
      </c>
      <c r="B4" s="22" t="s">
        <v>84</v>
      </c>
      <c r="C4" s="22" t="s">
        <v>55</v>
      </c>
      <c r="D4" s="22">
        <v>1</v>
      </c>
      <c r="E4" s="27">
        <v>110</v>
      </c>
      <c r="F4" s="27">
        <f>D4*E4</f>
        <v>110</v>
      </c>
      <c r="G4" s="5" t="s">
        <v>102</v>
      </c>
    </row>
    <row r="5" spans="1:7" x14ac:dyDescent="0.2">
      <c r="A5" s="22">
        <v>2</v>
      </c>
      <c r="B5" s="22" t="s">
        <v>26</v>
      </c>
      <c r="C5" s="22" t="s">
        <v>54</v>
      </c>
      <c r="D5" s="22">
        <v>8</v>
      </c>
      <c r="E5" s="27">
        <v>22</v>
      </c>
      <c r="F5" s="27">
        <f t="shared" ref="F5:F27" si="0">D5*E5</f>
        <v>176</v>
      </c>
      <c r="G5" s="5" t="s">
        <v>102</v>
      </c>
    </row>
    <row r="6" spans="1:7" x14ac:dyDescent="0.2">
      <c r="A6" s="22">
        <v>3</v>
      </c>
      <c r="B6" s="22" t="s">
        <v>109</v>
      </c>
      <c r="C6" s="22" t="s">
        <v>74</v>
      </c>
      <c r="D6" s="22">
        <v>1</v>
      </c>
      <c r="E6" s="27">
        <v>500</v>
      </c>
      <c r="F6" s="27">
        <f t="shared" si="0"/>
        <v>500</v>
      </c>
      <c r="G6" s="5" t="s">
        <v>106</v>
      </c>
    </row>
    <row r="7" spans="1:7" x14ac:dyDescent="0.2">
      <c r="A7" s="22">
        <v>4</v>
      </c>
      <c r="B7" s="22" t="s">
        <v>91</v>
      </c>
      <c r="C7" s="22" t="s">
        <v>91</v>
      </c>
      <c r="D7" s="22">
        <v>18</v>
      </c>
      <c r="E7" s="27">
        <v>10</v>
      </c>
      <c r="F7" s="27">
        <f t="shared" si="0"/>
        <v>180</v>
      </c>
      <c r="G7" s="5" t="s">
        <v>106</v>
      </c>
    </row>
    <row r="8" spans="1:7" x14ac:dyDescent="0.2">
      <c r="A8" s="22">
        <v>5</v>
      </c>
      <c r="B8" s="22" t="s">
        <v>92</v>
      </c>
      <c r="C8" s="22" t="s">
        <v>2</v>
      </c>
      <c r="D8" s="22">
        <v>18</v>
      </c>
      <c r="E8" s="27">
        <v>1</v>
      </c>
      <c r="F8" s="27">
        <f t="shared" si="0"/>
        <v>18</v>
      </c>
      <c r="G8" s="5" t="s">
        <v>102</v>
      </c>
    </row>
    <row r="9" spans="1:7" x14ac:dyDescent="0.2">
      <c r="A9" s="22">
        <v>6</v>
      </c>
      <c r="B9" s="22" t="s">
        <v>93</v>
      </c>
      <c r="C9" s="22" t="s">
        <v>14</v>
      </c>
      <c r="D9" s="22">
        <v>1</v>
      </c>
      <c r="E9" s="27">
        <v>90</v>
      </c>
      <c r="F9" s="27">
        <f t="shared" si="0"/>
        <v>90</v>
      </c>
      <c r="G9" s="5" t="s">
        <v>102</v>
      </c>
    </row>
    <row r="10" spans="1:7" x14ac:dyDescent="0.2">
      <c r="A10" s="22">
        <v>7</v>
      </c>
      <c r="B10" s="22" t="s">
        <v>15</v>
      </c>
      <c r="C10" s="22" t="s">
        <v>16</v>
      </c>
      <c r="D10" s="22">
        <v>18</v>
      </c>
      <c r="E10" s="27">
        <v>2.5</v>
      </c>
      <c r="F10" s="27">
        <f t="shared" si="0"/>
        <v>45</v>
      </c>
      <c r="G10" s="5" t="s">
        <v>102</v>
      </c>
    </row>
    <row r="11" spans="1:7" x14ac:dyDescent="0.2">
      <c r="A11" s="22">
        <v>8</v>
      </c>
      <c r="B11" s="22" t="s">
        <v>85</v>
      </c>
      <c r="C11" s="22" t="s">
        <v>72</v>
      </c>
      <c r="D11" s="22">
        <v>5</v>
      </c>
      <c r="E11" s="27">
        <v>36</v>
      </c>
      <c r="F11" s="27">
        <f t="shared" si="0"/>
        <v>180</v>
      </c>
      <c r="G11" s="5" t="s">
        <v>102</v>
      </c>
    </row>
    <row r="12" spans="1:7" x14ac:dyDescent="0.2">
      <c r="A12" s="22">
        <v>9</v>
      </c>
      <c r="B12" s="22" t="s">
        <v>86</v>
      </c>
      <c r="C12" s="22" t="s">
        <v>72</v>
      </c>
      <c r="D12" s="22">
        <v>5</v>
      </c>
      <c r="E12" s="27">
        <v>10</v>
      </c>
      <c r="F12" s="27">
        <f t="shared" si="0"/>
        <v>50</v>
      </c>
      <c r="G12" s="5" t="s">
        <v>102</v>
      </c>
    </row>
    <row r="13" spans="1:7" x14ac:dyDescent="0.2">
      <c r="A13" s="22">
        <v>10</v>
      </c>
      <c r="B13" s="22" t="s">
        <v>94</v>
      </c>
      <c r="C13" s="22" t="s">
        <v>2</v>
      </c>
      <c r="D13" s="22">
        <v>4</v>
      </c>
      <c r="E13" s="27">
        <v>2.5</v>
      </c>
      <c r="F13" s="27">
        <f t="shared" si="0"/>
        <v>10</v>
      </c>
      <c r="G13" s="5" t="s">
        <v>102</v>
      </c>
    </row>
    <row r="14" spans="1:7" x14ac:dyDescent="0.2">
      <c r="A14" s="22">
        <v>11</v>
      </c>
      <c r="B14" s="22" t="s">
        <v>95</v>
      </c>
      <c r="C14" s="22" t="s">
        <v>72</v>
      </c>
      <c r="D14" s="22">
        <v>1</v>
      </c>
      <c r="E14" s="27">
        <v>10</v>
      </c>
      <c r="F14" s="27">
        <f t="shared" si="0"/>
        <v>10</v>
      </c>
      <c r="G14" s="5" t="s">
        <v>102</v>
      </c>
    </row>
    <row r="15" spans="1:7" x14ac:dyDescent="0.2">
      <c r="A15" s="22">
        <v>12</v>
      </c>
      <c r="B15" s="22" t="s">
        <v>93</v>
      </c>
      <c r="C15" s="22" t="s">
        <v>14</v>
      </c>
      <c r="D15" s="22">
        <v>1</v>
      </c>
      <c r="E15" s="27">
        <v>100</v>
      </c>
      <c r="F15" s="27">
        <f t="shared" si="0"/>
        <v>100</v>
      </c>
      <c r="G15" s="5" t="s">
        <v>102</v>
      </c>
    </row>
    <row r="16" spans="1:7" x14ac:dyDescent="0.2">
      <c r="A16" s="22">
        <v>13</v>
      </c>
      <c r="B16" s="22" t="s">
        <v>87</v>
      </c>
      <c r="C16" s="22" t="s">
        <v>17</v>
      </c>
      <c r="D16" s="22">
        <v>7</v>
      </c>
      <c r="E16" s="27">
        <v>1</v>
      </c>
      <c r="F16" s="27">
        <f t="shared" si="0"/>
        <v>7</v>
      </c>
      <c r="G16" s="5" t="s">
        <v>102</v>
      </c>
    </row>
    <row r="17" spans="1:7" x14ac:dyDescent="0.2">
      <c r="A17" s="22">
        <v>14</v>
      </c>
      <c r="B17" s="22" t="s">
        <v>80</v>
      </c>
      <c r="C17" s="22" t="s">
        <v>17</v>
      </c>
      <c r="D17" s="22">
        <v>5</v>
      </c>
      <c r="E17" s="27">
        <v>3</v>
      </c>
      <c r="F17" s="27">
        <f t="shared" si="0"/>
        <v>15</v>
      </c>
      <c r="G17" s="5" t="s">
        <v>102</v>
      </c>
    </row>
    <row r="18" spans="1:7" x14ac:dyDescent="0.2">
      <c r="A18" s="22">
        <v>15</v>
      </c>
      <c r="B18" s="22" t="s">
        <v>96</v>
      </c>
      <c r="C18" s="22" t="s">
        <v>2</v>
      </c>
      <c r="D18" s="22">
        <v>4</v>
      </c>
      <c r="E18" s="27">
        <v>1</v>
      </c>
      <c r="F18" s="27">
        <f t="shared" si="0"/>
        <v>4</v>
      </c>
      <c r="G18" s="5" t="s">
        <v>102</v>
      </c>
    </row>
    <row r="19" spans="1:7" x14ac:dyDescent="0.2">
      <c r="A19" s="22">
        <v>16</v>
      </c>
      <c r="B19" s="22" t="s">
        <v>97</v>
      </c>
      <c r="C19" s="22" t="s">
        <v>2</v>
      </c>
      <c r="D19" s="22">
        <v>2</v>
      </c>
      <c r="E19" s="27">
        <v>1.8</v>
      </c>
      <c r="F19" s="27">
        <f t="shared" si="0"/>
        <v>3.6</v>
      </c>
      <c r="G19" s="5" t="s">
        <v>102</v>
      </c>
    </row>
    <row r="20" spans="1:7" x14ac:dyDescent="0.2">
      <c r="A20" s="22">
        <v>17</v>
      </c>
      <c r="B20" s="22" t="s">
        <v>85</v>
      </c>
      <c r="C20" s="22" t="s">
        <v>2</v>
      </c>
      <c r="D20" s="22">
        <v>32</v>
      </c>
      <c r="E20" s="27">
        <v>2</v>
      </c>
      <c r="F20" s="27">
        <f t="shared" si="0"/>
        <v>64</v>
      </c>
      <c r="G20" s="5" t="s">
        <v>102</v>
      </c>
    </row>
    <row r="21" spans="1:7" x14ac:dyDescent="0.2">
      <c r="A21" s="22">
        <v>18</v>
      </c>
      <c r="B21" s="22" t="s">
        <v>98</v>
      </c>
      <c r="C21" s="22" t="s">
        <v>2</v>
      </c>
      <c r="D21" s="22">
        <v>3</v>
      </c>
      <c r="E21" s="27">
        <v>20</v>
      </c>
      <c r="F21" s="27">
        <f t="shared" si="0"/>
        <v>60</v>
      </c>
      <c r="G21" s="5" t="s">
        <v>102</v>
      </c>
    </row>
    <row r="22" spans="1:7" x14ac:dyDescent="0.2">
      <c r="A22" s="22">
        <v>19</v>
      </c>
      <c r="B22" s="22" t="s">
        <v>99</v>
      </c>
      <c r="C22" s="22" t="s">
        <v>2</v>
      </c>
      <c r="D22" s="22">
        <v>1</v>
      </c>
      <c r="E22" s="27">
        <v>50</v>
      </c>
      <c r="F22" s="27">
        <f t="shared" si="0"/>
        <v>50</v>
      </c>
      <c r="G22" s="5" t="s">
        <v>102</v>
      </c>
    </row>
    <row r="23" spans="1:7" x14ac:dyDescent="0.2">
      <c r="A23" s="22">
        <v>20</v>
      </c>
      <c r="B23" s="22" t="s">
        <v>88</v>
      </c>
      <c r="C23" s="22" t="s">
        <v>2</v>
      </c>
      <c r="D23" s="22">
        <v>14</v>
      </c>
      <c r="E23" s="27">
        <v>45</v>
      </c>
      <c r="F23" s="27">
        <f t="shared" si="0"/>
        <v>630</v>
      </c>
      <c r="G23" s="5" t="s">
        <v>106</v>
      </c>
    </row>
    <row r="24" spans="1:7" x14ac:dyDescent="0.2">
      <c r="A24" s="22">
        <v>21</v>
      </c>
      <c r="B24" s="22" t="s">
        <v>18</v>
      </c>
      <c r="C24" s="22" t="s">
        <v>2</v>
      </c>
      <c r="D24" s="22">
        <v>1</v>
      </c>
      <c r="E24" s="27">
        <v>30</v>
      </c>
      <c r="F24" s="27">
        <f t="shared" si="0"/>
        <v>30</v>
      </c>
      <c r="G24" s="5" t="s">
        <v>106</v>
      </c>
    </row>
    <row r="25" spans="1:7" x14ac:dyDescent="0.2">
      <c r="A25" s="22">
        <v>22</v>
      </c>
      <c r="B25" s="22" t="s">
        <v>90</v>
      </c>
      <c r="C25" s="22" t="s">
        <v>2</v>
      </c>
      <c r="D25" s="22">
        <v>1</v>
      </c>
      <c r="E25" s="27">
        <v>75</v>
      </c>
      <c r="F25" s="27">
        <f t="shared" si="0"/>
        <v>75</v>
      </c>
      <c r="G25" s="5" t="s">
        <v>106</v>
      </c>
    </row>
    <row r="26" spans="1:7" x14ac:dyDescent="0.2">
      <c r="A26" s="22">
        <v>23</v>
      </c>
      <c r="B26" s="22" t="s">
        <v>89</v>
      </c>
      <c r="C26" s="22" t="s">
        <v>2</v>
      </c>
      <c r="D26" s="22">
        <v>1</v>
      </c>
      <c r="E26" s="27">
        <v>200</v>
      </c>
      <c r="F26" s="27">
        <f t="shared" si="0"/>
        <v>200</v>
      </c>
      <c r="G26" s="5" t="s">
        <v>106</v>
      </c>
    </row>
    <row r="27" spans="1:7" ht="15" customHeight="1" x14ac:dyDescent="0.2">
      <c r="A27" s="22">
        <v>24</v>
      </c>
      <c r="B27" s="22" t="s">
        <v>35</v>
      </c>
      <c r="C27" s="22" t="s">
        <v>19</v>
      </c>
      <c r="D27" s="22">
        <v>1</v>
      </c>
      <c r="E27" s="27">
        <v>94</v>
      </c>
      <c r="F27" s="27">
        <f t="shared" si="0"/>
        <v>94</v>
      </c>
      <c r="G27" s="5" t="s">
        <v>102</v>
      </c>
    </row>
    <row r="28" spans="1:7" ht="15" customHeight="1" x14ac:dyDescent="0.2">
      <c r="A28" s="28"/>
      <c r="B28" s="37" t="s">
        <v>20</v>
      </c>
      <c r="C28" s="28"/>
      <c r="D28" s="28"/>
      <c r="E28" s="28"/>
      <c r="F28" s="36">
        <f>SUM(F4:F27)</f>
        <v>2701.6</v>
      </c>
      <c r="G28" s="15"/>
    </row>
    <row r="29" spans="1:7" ht="16" x14ac:dyDescent="0.2">
      <c r="A29" s="20"/>
      <c r="B29" s="21"/>
      <c r="C29" s="20"/>
      <c r="D29" s="20"/>
      <c r="E29" s="20"/>
      <c r="F29" s="21"/>
    </row>
  </sheetData>
  <mergeCells count="5">
    <mergeCell ref="A1:F1"/>
    <mergeCell ref="G2:G3"/>
    <mergeCell ref="A2:A3"/>
    <mergeCell ref="B2:B3"/>
    <mergeCell ref="C2:F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6" sqref="D6"/>
    </sheetView>
  </sheetViews>
  <sheetFormatPr baseColWidth="10" defaultRowHeight="15" x14ac:dyDescent="0.2"/>
  <cols>
    <col min="1" max="1" width="30.5" customWidth="1"/>
  </cols>
  <sheetData>
    <row r="1" spans="1:2" ht="19" x14ac:dyDescent="0.25">
      <c r="A1" s="29" t="s">
        <v>67</v>
      </c>
      <c r="B1" s="29"/>
    </row>
    <row r="2" spans="1:2" x14ac:dyDescent="0.2">
      <c r="A2" s="34" t="s">
        <v>65</v>
      </c>
      <c r="B2" s="34" t="s">
        <v>66</v>
      </c>
    </row>
    <row r="3" spans="1:2" x14ac:dyDescent="0.2">
      <c r="A3" s="5" t="s">
        <v>63</v>
      </c>
      <c r="B3" s="23">
        <v>10968</v>
      </c>
    </row>
    <row r="4" spans="1:2" x14ac:dyDescent="0.2">
      <c r="A4" s="5" t="s">
        <v>64</v>
      </c>
      <c r="B4" s="23">
        <f>B5-B3</f>
        <v>2682.6000000000004</v>
      </c>
    </row>
    <row r="5" spans="1:2" x14ac:dyDescent="0.2">
      <c r="A5" s="38" t="s">
        <v>67</v>
      </c>
      <c r="B5" s="35">
        <f>SUM('August Spending'!F37,'September Spending'!F24,'October Spending'!F28)</f>
        <v>13650.6</v>
      </c>
    </row>
    <row r="7" spans="1:2" x14ac:dyDescent="0.2">
      <c r="A7" s="13" t="s">
        <v>108</v>
      </c>
      <c r="B7" s="39">
        <f>B4/B5</f>
        <v>0.19651883433695225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August Spending</vt:lpstr>
      <vt:lpstr>September Spending</vt:lpstr>
      <vt:lpstr>October Spending</vt:lpstr>
      <vt:lpstr>Total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Lunanga</dc:creator>
  <cp:lastModifiedBy>Microsoft Office User</cp:lastModifiedBy>
  <cp:lastPrinted>2016-09-15T18:20:14Z</cp:lastPrinted>
  <dcterms:created xsi:type="dcterms:W3CDTF">2016-09-15T14:21:27Z</dcterms:created>
  <dcterms:modified xsi:type="dcterms:W3CDTF">2017-06-16T02:11:31Z</dcterms:modified>
</cp:coreProperties>
</file>