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AA\"/>
    </mc:Choice>
  </mc:AlternateContent>
  <bookViews>
    <workbookView xWindow="0" yWindow="45" windowWidth="19155" windowHeight="11760" activeTab="2"/>
  </bookViews>
  <sheets>
    <sheet name="EXPENDITURE BUDGET" sheetId="4" r:id="rId1"/>
    <sheet name="MONTHLY EXPENDITURE" sheetId="1" r:id="rId2"/>
    <sheet name="DETAILED PER ACTIVITY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B35" i="4" l="1"/>
  <c r="B26" i="4"/>
  <c r="F45" i="2"/>
  <c r="F19" i="2"/>
  <c r="F30" i="2"/>
  <c r="F12" i="2"/>
  <c r="F11" i="2"/>
  <c r="F10" i="2"/>
  <c r="N17" i="1"/>
  <c r="M17" i="1"/>
  <c r="L17" i="1"/>
  <c r="K17" i="1"/>
  <c r="J17" i="1"/>
  <c r="I17" i="1"/>
  <c r="H17" i="1"/>
  <c r="G17" i="1"/>
  <c r="F17" i="1"/>
  <c r="E17" i="1"/>
  <c r="D17" i="1"/>
  <c r="C17" i="1"/>
  <c r="C15" i="4"/>
  <c r="B15" i="4"/>
  <c r="O12" i="1"/>
  <c r="F54" i="2"/>
  <c r="F53" i="2"/>
  <c r="F52" i="2"/>
  <c r="F51" i="2"/>
  <c r="F49" i="2"/>
  <c r="F36" i="2"/>
  <c r="F35" i="2"/>
  <c r="F34" i="2"/>
  <c r="F33" i="2"/>
  <c r="F5" i="2"/>
  <c r="F4" i="2"/>
  <c r="F3" i="2"/>
  <c r="O16" i="1"/>
  <c r="O15" i="1"/>
  <c r="O14" i="1"/>
  <c r="F14" i="2" l="1"/>
  <c r="B40" i="4"/>
  <c r="F7" i="2"/>
  <c r="F37" i="2"/>
  <c r="F55" i="2"/>
  <c r="O4" i="1"/>
  <c r="O5" i="1"/>
  <c r="O6" i="1"/>
  <c r="O7" i="1"/>
  <c r="O8" i="1"/>
  <c r="O9" i="1"/>
  <c r="O10" i="1"/>
  <c r="O11" i="1"/>
  <c r="O13" i="1"/>
  <c r="O17" i="1" l="1"/>
</calcChain>
</file>

<file path=xl/sharedStrings.xml><?xml version="1.0" encoding="utf-8"?>
<sst xmlns="http://schemas.openxmlformats.org/spreadsheetml/2006/main" count="150" uniqueCount="124">
  <si>
    <t>PROGRAMS</t>
  </si>
  <si>
    <t>telephone</t>
  </si>
  <si>
    <t>petty cash</t>
  </si>
  <si>
    <t>stationery</t>
  </si>
  <si>
    <t>electricity</t>
  </si>
  <si>
    <t>salaries</t>
  </si>
  <si>
    <t>OFFICE</t>
  </si>
  <si>
    <t>TOTAL</t>
  </si>
  <si>
    <t>DEC</t>
  </si>
  <si>
    <t>NOV</t>
  </si>
  <si>
    <t>OCT</t>
  </si>
  <si>
    <t>SEPT</t>
  </si>
  <si>
    <t>AUG</t>
  </si>
  <si>
    <t>JULY</t>
  </si>
  <si>
    <t>JUNE</t>
  </si>
  <si>
    <t>MAY</t>
  </si>
  <si>
    <t>APRIL</t>
  </si>
  <si>
    <t>MAR</t>
  </si>
  <si>
    <t>FEB</t>
  </si>
  <si>
    <t>JAN</t>
  </si>
  <si>
    <t>DETAILS</t>
  </si>
  <si>
    <t>ACTIVITY</t>
  </si>
  <si>
    <t>BOARD MEETINGS</t>
  </si>
  <si>
    <t>Activity</t>
  </si>
  <si>
    <t>Specific action</t>
  </si>
  <si>
    <t>No. of days</t>
  </si>
  <si>
    <t>Unit cost</t>
  </si>
  <si>
    <t>Quantity</t>
  </si>
  <si>
    <t>Total cost MWK</t>
  </si>
  <si>
    <t>Transport refunds</t>
  </si>
  <si>
    <t>Communication</t>
  </si>
  <si>
    <t>Air travel</t>
  </si>
  <si>
    <t>Airtravel for 2 participants to South Africa</t>
  </si>
  <si>
    <t>Accommodation</t>
  </si>
  <si>
    <t>accommodation for two in Durban</t>
  </si>
  <si>
    <t>Transportation</t>
  </si>
  <si>
    <t>airport shuttle &amp; transport from lodge to convention</t>
  </si>
  <si>
    <t>meals</t>
  </si>
  <si>
    <t>lunch and dinner for two participants</t>
  </si>
  <si>
    <t>Rentals</t>
  </si>
  <si>
    <t>furniture and fittings</t>
  </si>
  <si>
    <t>cost of paper, pens, files, printing</t>
  </si>
  <si>
    <t>utilities</t>
  </si>
  <si>
    <t>electricity and water</t>
  </si>
  <si>
    <t>communication</t>
  </si>
  <si>
    <t>telephone and internet</t>
  </si>
  <si>
    <t>security</t>
  </si>
  <si>
    <t>INCOME</t>
  </si>
  <si>
    <t>LOCAL CURRENCY</t>
  </si>
  <si>
    <t>USD AMOUNT</t>
  </si>
  <si>
    <t>RECURRING EXPENSES</t>
  </si>
  <si>
    <t>ADMINISTRATION</t>
  </si>
  <si>
    <t>Ofiice expenses - stationery, utilities</t>
  </si>
  <si>
    <t>CAPITAL EXPENSES</t>
  </si>
  <si>
    <t>EXPENDITURE BUDGET 2018</t>
  </si>
  <si>
    <t>Equality Now</t>
  </si>
  <si>
    <t>NGO/GCN (Royal Norwegian Embassy)</t>
  </si>
  <si>
    <t>Rehabilitation and reintegration services</t>
  </si>
  <si>
    <t>Telephone, Internet</t>
  </si>
  <si>
    <t>Rehab</t>
  </si>
  <si>
    <t>Rehabilitation</t>
  </si>
  <si>
    <t>Psychosocial counseling</t>
  </si>
  <si>
    <t>Fuel and vehicle hire</t>
  </si>
  <si>
    <t>Food for staff and survivors</t>
  </si>
  <si>
    <t>Transport for survivors and staff</t>
  </si>
  <si>
    <t>Recreation services</t>
  </si>
  <si>
    <t>Games, fun and others as part of healing</t>
  </si>
  <si>
    <t>Meals and refreshments for staff &amp; survivors</t>
  </si>
  <si>
    <t>Child Marriages</t>
  </si>
  <si>
    <t>Awareness meetings</t>
  </si>
  <si>
    <t>Lunch allowances</t>
  </si>
  <si>
    <t>World Day Against Trafficking</t>
  </si>
  <si>
    <t>Posters</t>
  </si>
  <si>
    <t>T-shirts</t>
  </si>
  <si>
    <t>Press Briefing</t>
  </si>
  <si>
    <t>Open Day Activity</t>
  </si>
  <si>
    <t>Car hire</t>
  </si>
  <si>
    <t>Meals</t>
  </si>
  <si>
    <t>Production and printing</t>
  </si>
  <si>
    <t>Printing</t>
  </si>
  <si>
    <t>Brifing meeting at COI in Blantyre</t>
  </si>
  <si>
    <t>Marching and activities by girls</t>
  </si>
  <si>
    <t>Transport refunds for invited people</t>
  </si>
  <si>
    <t>Transport for equpiment</t>
  </si>
  <si>
    <t>Lunch allowance for participants</t>
  </si>
  <si>
    <t>For communication purposes</t>
  </si>
  <si>
    <t>Life Planning Skills</t>
  </si>
  <si>
    <t>16 Days of Activism</t>
  </si>
  <si>
    <t>Sensitization meetings</t>
  </si>
  <si>
    <t>Public address system</t>
  </si>
  <si>
    <t>Lunches and refreshments</t>
  </si>
  <si>
    <t>Transport Hire</t>
  </si>
  <si>
    <t>Administration</t>
  </si>
  <si>
    <t>Study on Legal Laws on Sex Trafficking</t>
  </si>
  <si>
    <t>Payment to consultant</t>
  </si>
  <si>
    <t>Validation exercise</t>
  </si>
  <si>
    <t>For job to do desk research</t>
  </si>
  <si>
    <t>Open public meetings</t>
  </si>
  <si>
    <t>For open public meetings</t>
  </si>
  <si>
    <t>for staff, facilitators and invited guests</t>
  </si>
  <si>
    <t>to transport equipment and staff</t>
  </si>
  <si>
    <t>Calls to organize</t>
  </si>
  <si>
    <t>With local people, leaders</t>
  </si>
  <si>
    <t>Consultations with doctors &amp; psychologists</t>
  </si>
  <si>
    <t>Staff, facilitors and guests</t>
  </si>
  <si>
    <t>Refreshments for guests</t>
  </si>
  <si>
    <t>Drinks and light snacks</t>
  </si>
  <si>
    <t>rent paid for office space</t>
  </si>
  <si>
    <t>Office chairs for interns</t>
  </si>
  <si>
    <t>Monthly allowance paid to guard</t>
  </si>
  <si>
    <t>internet bundles</t>
  </si>
  <si>
    <t>Legal laws Study</t>
  </si>
  <si>
    <t>WDATIP</t>
  </si>
  <si>
    <t>16 days of Activism</t>
  </si>
  <si>
    <t>Child Mariages - Lobbying and Advocacy</t>
  </si>
  <si>
    <t>Study on existing laws relating to sex trafficking in MW</t>
  </si>
  <si>
    <t>World Day Against Trafficking in Persons (WDATIP) Commemoration</t>
  </si>
  <si>
    <t xml:space="preserve">Life Planning Skills </t>
  </si>
  <si>
    <t>16 Days of Activism Against Gender Based Violence</t>
  </si>
  <si>
    <t>Board Meetings</t>
  </si>
  <si>
    <t>Office furniture</t>
  </si>
  <si>
    <t>Electricity and water</t>
  </si>
  <si>
    <t>Global Giving</t>
  </si>
  <si>
    <t>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</si>
</sst>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yriad Pro"/>
    </font>
    <font>
      <sz val="12"/>
      <color theme="1"/>
      <name val="Calibri"/>
      <family val="2"/>
      <scheme val="minor"/>
    </font>
    <font>
      <b/>
      <sz val="10"/>
      <name val="Myriad Pro"/>
      <family val="2"/>
    </font>
    <font>
      <sz val="10"/>
      <name val="Myriad Pro"/>
      <family val="2"/>
    </font>
    <font>
      <sz val="10"/>
      <name val="Myriad Pro"/>
    </font>
    <font>
      <b/>
      <u/>
      <sz val="10"/>
      <name val="Myriad Pro"/>
      <family val="2"/>
    </font>
    <font>
      <u/>
      <sz val="10"/>
      <name val="Myriad Pro"/>
      <family val="2"/>
    </font>
    <font>
      <b/>
      <u/>
      <sz val="10"/>
      <name val="Myriad Pro"/>
    </font>
    <font>
      <u/>
      <sz val="10"/>
      <name val="Myriad Pro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0" applyNumberFormat="1"/>
    <xf numFmtId="43" fontId="0" fillId="0" borderId="0" xfId="1" applyNumberFormat="1" applyFont="1"/>
    <xf numFmtId="0" fontId="2" fillId="0" borderId="0" xfId="0" applyFont="1"/>
    <xf numFmtId="0" fontId="4" fillId="0" borderId="0" xfId="2" applyFont="1" applyFill="1" applyBorder="1" applyAlignment="1"/>
    <xf numFmtId="0" fontId="6" fillId="2" borderId="1" xfId="3" applyFont="1" applyFill="1" applyBorder="1" applyAlignment="1">
      <alignment vertical="top"/>
    </xf>
    <xf numFmtId="164" fontId="6" fillId="2" borderId="1" xfId="4" applyFont="1" applyFill="1" applyBorder="1" applyAlignment="1">
      <alignment vertical="top"/>
    </xf>
    <xf numFmtId="164" fontId="6" fillId="2" borderId="1" xfId="5" applyFont="1" applyFill="1" applyBorder="1" applyAlignment="1">
      <alignment vertical="top"/>
    </xf>
    <xf numFmtId="0" fontId="7" fillId="0" borderId="1" xfId="2" applyFont="1" applyFill="1" applyBorder="1" applyAlignment="1"/>
    <xf numFmtId="164" fontId="7" fillId="0" borderId="1" xfId="5" applyFont="1" applyFill="1" applyBorder="1" applyAlignment="1"/>
    <xf numFmtId="0" fontId="6" fillId="0" borderId="0" xfId="3" applyFont="1" applyFill="1" applyBorder="1" applyAlignment="1"/>
    <xf numFmtId="0" fontId="7" fillId="0" borderId="0" xfId="3" applyFont="1" applyFill="1" applyBorder="1" applyAlignment="1"/>
    <xf numFmtId="164" fontId="6" fillId="0" borderId="0" xfId="5" applyFont="1" applyFill="1" applyBorder="1" applyAlignment="1"/>
    <xf numFmtId="164" fontId="2" fillId="0" borderId="0" xfId="0" applyNumberFormat="1" applyFont="1"/>
    <xf numFmtId="43" fontId="2" fillId="0" borderId="0" xfId="0" applyNumberFormat="1" applyFont="1"/>
    <xf numFmtId="43" fontId="2" fillId="0" borderId="0" xfId="1" applyNumberFormat="1" applyFont="1"/>
    <xf numFmtId="164" fontId="0" fillId="0" borderId="0" xfId="1" applyFont="1"/>
    <xf numFmtId="164" fontId="0" fillId="0" borderId="0" xfId="0" applyNumberFormat="1"/>
    <xf numFmtId="164" fontId="0" fillId="0" borderId="0" xfId="0" applyNumberFormat="1" applyFont="1"/>
    <xf numFmtId="0" fontId="0" fillId="0" borderId="0" xfId="0" applyFont="1"/>
    <xf numFmtId="43" fontId="1" fillId="0" borderId="0" xfId="1" applyNumberFormat="1" applyFont="1"/>
    <xf numFmtId="0" fontId="8" fillId="0" borderId="0" xfId="3" applyFont="1" applyFill="1" applyBorder="1" applyAlignment="1"/>
    <xf numFmtId="164" fontId="8" fillId="0" borderId="0" xfId="5" applyFont="1" applyFill="1" applyBorder="1" applyAlignment="1"/>
    <xf numFmtId="164" fontId="8" fillId="0" borderId="0" xfId="1" applyFont="1" applyFill="1" applyBorder="1" applyAlignment="1"/>
    <xf numFmtId="165" fontId="8" fillId="0" borderId="0" xfId="1" applyNumberFormat="1" applyFont="1" applyFill="1" applyBorder="1" applyAlignment="1"/>
    <xf numFmtId="0" fontId="7" fillId="0" borderId="0" xfId="2" applyFont="1" applyFill="1" applyBorder="1" applyAlignment="1"/>
    <xf numFmtId="0" fontId="4" fillId="0" borderId="0" xfId="3" applyFont="1" applyFill="1" applyBorder="1" applyAlignment="1"/>
    <xf numFmtId="0" fontId="6" fillId="3" borderId="1" xfId="3" applyFont="1" applyFill="1" applyBorder="1" applyAlignment="1"/>
    <xf numFmtId="0" fontId="7" fillId="3" borderId="1" xfId="3" applyFont="1" applyFill="1" applyBorder="1" applyAlignment="1"/>
    <xf numFmtId="164" fontId="6" fillId="3" borderId="1" xfId="5" applyFont="1" applyFill="1" applyBorder="1" applyAlignment="1"/>
    <xf numFmtId="0" fontId="4" fillId="3" borderId="1" xfId="2" applyFont="1" applyFill="1" applyBorder="1" applyAlignment="1"/>
    <xf numFmtId="0" fontId="0" fillId="3" borderId="1" xfId="0" applyFill="1" applyBorder="1"/>
    <xf numFmtId="164" fontId="2" fillId="3" borderId="1" xfId="0" applyNumberFormat="1" applyFont="1" applyFill="1" applyBorder="1"/>
    <xf numFmtId="0" fontId="4" fillId="4" borderId="1" xfId="2" applyFont="1" applyFill="1" applyBorder="1" applyAlignment="1"/>
    <xf numFmtId="0" fontId="0" fillId="4" borderId="1" xfId="0" applyFill="1" applyBorder="1"/>
    <xf numFmtId="0" fontId="4" fillId="0" borderId="2" xfId="2" applyFont="1" applyFill="1" applyBorder="1" applyAlignment="1"/>
    <xf numFmtId="0" fontId="0" fillId="0" borderId="2" xfId="0" applyBorder="1"/>
    <xf numFmtId="164" fontId="2" fillId="0" borderId="2" xfId="0" applyNumberFormat="1" applyFont="1" applyBorder="1"/>
    <xf numFmtId="0" fontId="4" fillId="0" borderId="1" xfId="2" applyFont="1" applyFill="1" applyBorder="1" applyAlignment="1"/>
    <xf numFmtId="0" fontId="0" fillId="0" borderId="3" xfId="0" applyBorder="1"/>
    <xf numFmtId="164" fontId="2" fillId="0" borderId="3" xfId="0" applyNumberFormat="1" applyFont="1" applyBorder="1"/>
    <xf numFmtId="0" fontId="9" fillId="0" borderId="0" xfId="3" applyFont="1" applyFill="1" applyBorder="1" applyAlignment="1"/>
    <xf numFmtId="0" fontId="12" fillId="0" borderId="0" xfId="3" applyFont="1" applyFill="1" applyBorder="1" applyAlignment="1"/>
    <xf numFmtId="164" fontId="11" fillId="0" borderId="0" xfId="5" applyFont="1" applyFill="1" applyBorder="1" applyAlignment="1"/>
    <xf numFmtId="0" fontId="6" fillId="0" borderId="2" xfId="3" applyFont="1" applyFill="1" applyBorder="1" applyAlignment="1"/>
    <xf numFmtId="0" fontId="7" fillId="0" borderId="2" xfId="3" applyFont="1" applyFill="1" applyBorder="1" applyAlignment="1"/>
    <xf numFmtId="164" fontId="6" fillId="0" borderId="2" xfId="5" applyFont="1" applyFill="1" applyBorder="1" applyAlignment="1"/>
    <xf numFmtId="0" fontId="9" fillId="0" borderId="3" xfId="3" applyFont="1" applyFill="1" applyBorder="1" applyAlignment="1"/>
    <xf numFmtId="0" fontId="10" fillId="0" borderId="3" xfId="3" applyFont="1" applyFill="1" applyBorder="1" applyAlignment="1"/>
    <xf numFmtId="164" fontId="9" fillId="0" borderId="3" xfId="5" applyFont="1" applyFill="1" applyBorder="1" applyAlignment="1"/>
  </cellXfs>
  <cellStyles count="6">
    <cellStyle name="Comma" xfId="1" builtinId="3"/>
    <cellStyle name="Comma 16" xfId="5"/>
    <cellStyle name="Comma_Sheet1 2" xfId="4"/>
    <cellStyle name="Normal" xfId="0" builtinId="0"/>
    <cellStyle name="Normal 15" xfId="3"/>
    <cellStyle name="Normal 2 2_Sheet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</xdr:rowOff>
    </xdr:from>
    <xdr:to>
      <xdr:col>0</xdr:col>
      <xdr:colOff>2114550</xdr:colOff>
      <xdr:row>5</xdr:row>
      <xdr:rowOff>152401</xdr:rowOff>
    </xdr:to>
    <xdr:pic>
      <xdr:nvPicPr>
        <xdr:cNvPr id="3" name="Picture 2" descr="C:\Users\user\Desktop\PSGR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"/>
          <a:ext cx="109537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45"/>
  <sheetViews>
    <sheetView workbookViewId="0">
      <selection activeCell="C15" sqref="C15"/>
    </sheetView>
  </sheetViews>
  <sheetFormatPr defaultRowHeight="15"/>
  <cols>
    <col min="1" max="1" width="62.140625" customWidth="1"/>
    <col min="2" max="2" width="18.140625" customWidth="1"/>
    <col min="3" max="3" width="19.140625" customWidth="1"/>
  </cols>
  <sheetData>
    <row r="8" spans="1:3">
      <c r="A8" s="3" t="s">
        <v>54</v>
      </c>
    </row>
    <row r="10" spans="1:3">
      <c r="A10" s="3" t="s">
        <v>47</v>
      </c>
      <c r="B10" s="3" t="s">
        <v>48</v>
      </c>
      <c r="C10" s="3" t="s">
        <v>49</v>
      </c>
    </row>
    <row r="11" spans="1:3">
      <c r="A11" t="s">
        <v>55</v>
      </c>
      <c r="B11" s="16">
        <v>15000000</v>
      </c>
      <c r="C11" s="2">
        <v>20747</v>
      </c>
    </row>
    <row r="12" spans="1:3">
      <c r="A12" t="s">
        <v>56</v>
      </c>
      <c r="B12" s="2">
        <v>2960000</v>
      </c>
      <c r="C12" s="2">
        <v>4094</v>
      </c>
    </row>
    <row r="13" spans="1:3">
      <c r="A13" t="s">
        <v>122</v>
      </c>
      <c r="B13" s="2">
        <v>5367100</v>
      </c>
      <c r="C13" s="2">
        <v>7423</v>
      </c>
    </row>
    <row r="14" spans="1:3">
      <c r="A14" t="s">
        <v>123</v>
      </c>
      <c r="B14" s="2">
        <v>1682900</v>
      </c>
      <c r="C14" s="2">
        <v>2328</v>
      </c>
    </row>
    <row r="15" spans="1:3">
      <c r="A15" s="3" t="s">
        <v>7</v>
      </c>
      <c r="B15" s="15">
        <f>SUM(B11:B14)</f>
        <v>25010000</v>
      </c>
      <c r="C15" s="15">
        <f>SUM(C11:C14)</f>
        <v>34592</v>
      </c>
    </row>
    <row r="16" spans="1:3">
      <c r="C16" s="2"/>
    </row>
    <row r="17" spans="1:6">
      <c r="A17" s="3" t="s">
        <v>50</v>
      </c>
      <c r="C17" s="2"/>
    </row>
    <row r="18" spans="1:6">
      <c r="C18" s="2"/>
    </row>
    <row r="19" spans="1:6">
      <c r="A19" s="3" t="s">
        <v>0</v>
      </c>
      <c r="C19" s="2"/>
    </row>
    <row r="20" spans="1:6">
      <c r="A20" t="s">
        <v>57</v>
      </c>
      <c r="B20" s="2">
        <v>5125000</v>
      </c>
    </row>
    <row r="21" spans="1:6">
      <c r="A21" s="19" t="s">
        <v>114</v>
      </c>
      <c r="B21" s="20">
        <v>3005500</v>
      </c>
      <c r="C21" s="19"/>
      <c r="D21" s="19"/>
      <c r="E21" s="19"/>
      <c r="F21" s="19"/>
    </row>
    <row r="22" spans="1:6">
      <c r="A22" t="s">
        <v>115</v>
      </c>
      <c r="B22" s="2">
        <v>4230000</v>
      </c>
    </row>
    <row r="23" spans="1:6">
      <c r="A23" t="s">
        <v>116</v>
      </c>
      <c r="B23" s="2">
        <v>4370000</v>
      </c>
    </row>
    <row r="24" spans="1:6">
      <c r="A24" t="s">
        <v>117</v>
      </c>
      <c r="B24" s="2">
        <v>1672400</v>
      </c>
    </row>
    <row r="25" spans="1:6">
      <c r="A25" t="s">
        <v>118</v>
      </c>
      <c r="B25" s="2">
        <v>2140000</v>
      </c>
    </row>
    <row r="26" spans="1:6">
      <c r="A26" s="3" t="s">
        <v>7</v>
      </c>
      <c r="B26" s="14">
        <f>SUM(B20:B25)</f>
        <v>20542900</v>
      </c>
      <c r="C26" s="2"/>
    </row>
    <row r="27" spans="1:6">
      <c r="A27" s="3"/>
      <c r="B27" s="14"/>
      <c r="C27" s="2"/>
    </row>
    <row r="28" spans="1:6">
      <c r="A28" s="3" t="s">
        <v>51</v>
      </c>
      <c r="C28" s="2"/>
    </row>
    <row r="29" spans="1:6">
      <c r="A29" t="s">
        <v>52</v>
      </c>
      <c r="B29" s="2">
        <v>480000</v>
      </c>
    </row>
    <row r="30" spans="1:6">
      <c r="A30" t="s">
        <v>5</v>
      </c>
      <c r="B30" s="2">
        <v>2640000</v>
      </c>
    </row>
    <row r="31" spans="1:6">
      <c r="A31" t="s">
        <v>119</v>
      </c>
      <c r="B31" s="2">
        <v>320000</v>
      </c>
    </row>
    <row r="32" spans="1:6">
      <c r="A32" t="s">
        <v>58</v>
      </c>
      <c r="B32" s="2">
        <v>204000</v>
      </c>
    </row>
    <row r="33" spans="1:3">
      <c r="A33" t="s">
        <v>121</v>
      </c>
      <c r="B33" s="2">
        <v>120000</v>
      </c>
    </row>
    <row r="34" spans="1:3">
      <c r="A34" t="s">
        <v>120</v>
      </c>
      <c r="B34" s="2">
        <v>65000</v>
      </c>
    </row>
    <row r="35" spans="1:3">
      <c r="A35" s="3" t="s">
        <v>7</v>
      </c>
      <c r="B35" s="14">
        <f>SUM(B29:B34)</f>
        <v>3829000</v>
      </c>
    </row>
    <row r="37" spans="1:3">
      <c r="A37" s="3" t="s">
        <v>53</v>
      </c>
    </row>
    <row r="38" spans="1:3">
      <c r="B38" s="15">
        <v>0</v>
      </c>
    </row>
    <row r="40" spans="1:3">
      <c r="A40" s="3" t="s">
        <v>7</v>
      </c>
      <c r="B40" s="13">
        <f>+B26+B35</f>
        <v>24371900</v>
      </c>
    </row>
    <row r="41" spans="1:3">
      <c r="A41" s="3"/>
      <c r="B41" s="13"/>
    </row>
    <row r="42" spans="1:3">
      <c r="B42" s="16"/>
    </row>
    <row r="43" spans="1:3">
      <c r="B43" s="16"/>
    </row>
    <row r="44" spans="1:3">
      <c r="B44" s="18"/>
    </row>
    <row r="45" spans="1:3">
      <c r="B45" s="17"/>
      <c r="C45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29" sqref="N29"/>
    </sheetView>
  </sheetViews>
  <sheetFormatPr defaultRowHeight="15"/>
  <cols>
    <col min="1" max="1" width="17" customWidth="1"/>
    <col min="2" max="2" width="17.85546875" customWidth="1"/>
    <col min="3" max="3" width="13.42578125" customWidth="1"/>
    <col min="4" max="4" width="14.140625" customWidth="1"/>
    <col min="5" max="5" width="13.5703125" customWidth="1"/>
    <col min="6" max="7" width="13.140625" customWidth="1"/>
    <col min="8" max="8" width="12.85546875" customWidth="1"/>
    <col min="9" max="9" width="13.5703125" customWidth="1"/>
    <col min="10" max="10" width="13.7109375" customWidth="1"/>
    <col min="11" max="11" width="12.140625" customWidth="1"/>
    <col min="12" max="12" width="13.28515625" customWidth="1"/>
    <col min="13" max="13" width="13.42578125" customWidth="1"/>
    <col min="14" max="14" width="13.28515625" customWidth="1"/>
    <col min="15" max="15" width="15.140625" customWidth="1"/>
  </cols>
  <sheetData>
    <row r="1" spans="1:15">
      <c r="A1" s="3" t="s">
        <v>54</v>
      </c>
    </row>
    <row r="3" spans="1:15">
      <c r="A3" s="3" t="s">
        <v>21</v>
      </c>
      <c r="B3" s="3" t="s">
        <v>20</v>
      </c>
      <c r="C3" s="3" t="s">
        <v>19</v>
      </c>
      <c r="D3" s="3" t="s">
        <v>18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13</v>
      </c>
      <c r="J3" s="3" t="s">
        <v>12</v>
      </c>
      <c r="K3" s="3" t="s">
        <v>11</v>
      </c>
      <c r="L3" s="3" t="s">
        <v>10</v>
      </c>
      <c r="M3" s="3" t="s">
        <v>9</v>
      </c>
      <c r="N3" s="3" t="s">
        <v>8</v>
      </c>
      <c r="O3" s="3" t="s">
        <v>7</v>
      </c>
    </row>
    <row r="4" spans="1:15">
      <c r="A4" s="3" t="s">
        <v>6</v>
      </c>
      <c r="B4" t="s">
        <v>5</v>
      </c>
      <c r="C4" s="2">
        <v>220000</v>
      </c>
      <c r="D4" s="2">
        <v>220000</v>
      </c>
      <c r="E4" s="2">
        <v>220000</v>
      </c>
      <c r="F4" s="2">
        <v>220000</v>
      </c>
      <c r="G4" s="2">
        <v>220000</v>
      </c>
      <c r="H4" s="2">
        <v>220000</v>
      </c>
      <c r="I4" s="2">
        <v>220000</v>
      </c>
      <c r="J4" s="2">
        <v>220000</v>
      </c>
      <c r="K4" s="2">
        <v>220000</v>
      </c>
      <c r="L4" s="2">
        <v>220000</v>
      </c>
      <c r="M4" s="2">
        <v>220000</v>
      </c>
      <c r="N4" s="2">
        <v>220000</v>
      </c>
      <c r="O4" s="2">
        <f t="shared" ref="O4:O11" si="0">SUM(C4:N4)</f>
        <v>2640000</v>
      </c>
    </row>
    <row r="5" spans="1:15">
      <c r="B5" t="s">
        <v>4</v>
      </c>
      <c r="C5" s="2">
        <v>10000</v>
      </c>
      <c r="D5" s="2">
        <v>10000</v>
      </c>
      <c r="E5" s="2">
        <v>10000</v>
      </c>
      <c r="F5" s="2">
        <v>10000</v>
      </c>
      <c r="G5" s="2">
        <v>10000</v>
      </c>
      <c r="H5" s="2">
        <v>10000</v>
      </c>
      <c r="I5" s="2">
        <v>10000</v>
      </c>
      <c r="J5" s="2">
        <v>10000</v>
      </c>
      <c r="K5" s="2">
        <v>10000</v>
      </c>
      <c r="L5" s="2">
        <v>10000</v>
      </c>
      <c r="M5" s="2">
        <v>10000</v>
      </c>
      <c r="N5" s="2">
        <v>10000</v>
      </c>
      <c r="O5" s="2">
        <f t="shared" si="0"/>
        <v>120000</v>
      </c>
    </row>
    <row r="6" spans="1:15">
      <c r="B6" t="s">
        <v>3</v>
      </c>
      <c r="C6" s="2">
        <v>10000</v>
      </c>
      <c r="D6" s="2">
        <v>10000</v>
      </c>
      <c r="E6" s="2">
        <v>10000</v>
      </c>
      <c r="F6" s="2">
        <v>10000</v>
      </c>
      <c r="G6" s="2">
        <v>10000</v>
      </c>
      <c r="H6" s="2">
        <v>10000</v>
      </c>
      <c r="I6" s="2">
        <v>10000</v>
      </c>
      <c r="J6" s="2">
        <v>10000</v>
      </c>
      <c r="K6" s="2">
        <v>10000</v>
      </c>
      <c r="L6" s="2">
        <v>10000</v>
      </c>
      <c r="M6" s="2">
        <v>10000</v>
      </c>
      <c r="N6" s="2">
        <v>10000</v>
      </c>
      <c r="O6" s="1">
        <f t="shared" si="0"/>
        <v>120000</v>
      </c>
    </row>
    <row r="7" spans="1:15">
      <c r="B7" t="s">
        <v>2</v>
      </c>
      <c r="C7" s="2">
        <v>10000</v>
      </c>
      <c r="D7" s="2">
        <v>10000</v>
      </c>
      <c r="E7" s="2">
        <v>10000</v>
      </c>
      <c r="F7" s="2">
        <v>10000</v>
      </c>
      <c r="G7" s="2">
        <v>10000</v>
      </c>
      <c r="H7" s="2">
        <v>10000</v>
      </c>
      <c r="I7" s="2">
        <v>10000</v>
      </c>
      <c r="J7" s="2">
        <v>10000</v>
      </c>
      <c r="K7" s="2">
        <v>10000</v>
      </c>
      <c r="L7" s="2">
        <v>10000</v>
      </c>
      <c r="M7" s="2">
        <v>10000</v>
      </c>
      <c r="N7" s="2">
        <v>10000</v>
      </c>
      <c r="O7" s="2">
        <f t="shared" si="0"/>
        <v>120000</v>
      </c>
    </row>
    <row r="8" spans="1:15">
      <c r="B8" t="s">
        <v>1</v>
      </c>
      <c r="C8" s="2">
        <v>12000</v>
      </c>
      <c r="D8" s="2">
        <v>12000</v>
      </c>
      <c r="E8" s="2">
        <v>12000</v>
      </c>
      <c r="F8" s="2">
        <v>12000</v>
      </c>
      <c r="G8" s="2">
        <v>12000</v>
      </c>
      <c r="H8" s="2">
        <v>12000</v>
      </c>
      <c r="I8" s="2">
        <v>12000</v>
      </c>
      <c r="J8" s="2">
        <v>12000</v>
      </c>
      <c r="K8" s="2">
        <v>12000</v>
      </c>
      <c r="L8" s="2">
        <v>12000</v>
      </c>
      <c r="M8" s="2">
        <v>12000</v>
      </c>
      <c r="N8" s="2">
        <v>12000</v>
      </c>
      <c r="O8" s="1">
        <f t="shared" si="0"/>
        <v>144000</v>
      </c>
    </row>
    <row r="9" spans="1:15">
      <c r="B9" t="s">
        <v>110</v>
      </c>
      <c r="C9" s="2">
        <v>5000</v>
      </c>
      <c r="D9" s="2">
        <v>5000</v>
      </c>
      <c r="E9" s="2">
        <v>5000</v>
      </c>
      <c r="F9" s="2">
        <v>5000</v>
      </c>
      <c r="G9" s="2">
        <v>5000</v>
      </c>
      <c r="H9" s="2">
        <v>5000</v>
      </c>
      <c r="I9" s="2">
        <v>5000</v>
      </c>
      <c r="J9" s="2">
        <v>5000</v>
      </c>
      <c r="K9" s="2">
        <v>5000</v>
      </c>
      <c r="L9" s="2">
        <v>5000</v>
      </c>
      <c r="M9" s="2">
        <v>5000</v>
      </c>
      <c r="N9" s="2">
        <v>5000</v>
      </c>
      <c r="O9" s="1">
        <f t="shared" si="0"/>
        <v>60000</v>
      </c>
    </row>
    <row r="10" spans="1:15">
      <c r="A10" s="3" t="s">
        <v>0</v>
      </c>
      <c r="B10" t="s">
        <v>59</v>
      </c>
      <c r="C10" s="2">
        <v>427083</v>
      </c>
      <c r="D10" s="2">
        <v>400400</v>
      </c>
      <c r="E10" s="2">
        <v>555000</v>
      </c>
      <c r="F10" s="2">
        <v>420000</v>
      </c>
      <c r="G10" s="2">
        <v>427000</v>
      </c>
      <c r="H10" s="2">
        <v>400200</v>
      </c>
      <c r="I10" s="2">
        <v>398000</v>
      </c>
      <c r="J10" s="2">
        <v>427200</v>
      </c>
      <c r="K10" s="2">
        <v>351317</v>
      </c>
      <c r="L10" s="2">
        <v>430800</v>
      </c>
      <c r="M10" s="2">
        <v>401000</v>
      </c>
      <c r="N10" s="2">
        <v>487000</v>
      </c>
      <c r="O10" s="1">
        <f t="shared" si="0"/>
        <v>5125000</v>
      </c>
    </row>
    <row r="11" spans="1:15">
      <c r="B11" t="s">
        <v>68</v>
      </c>
      <c r="C11" s="2">
        <v>650000</v>
      </c>
      <c r="D11" s="2">
        <v>0</v>
      </c>
      <c r="E11" s="2">
        <v>210757</v>
      </c>
      <c r="F11" s="2">
        <v>198900</v>
      </c>
      <c r="G11" s="2">
        <v>0</v>
      </c>
      <c r="H11" s="2">
        <v>0</v>
      </c>
      <c r="I11" s="2">
        <v>780000</v>
      </c>
      <c r="J11" s="2">
        <v>0</v>
      </c>
      <c r="K11" s="2">
        <v>0</v>
      </c>
      <c r="L11" s="2">
        <v>550600</v>
      </c>
      <c r="M11" s="2">
        <v>615243</v>
      </c>
      <c r="N11" s="2">
        <v>0</v>
      </c>
      <c r="O11" s="1">
        <f t="shared" si="0"/>
        <v>3005500</v>
      </c>
    </row>
    <row r="12" spans="1:15">
      <c r="B12" t="s">
        <v>111</v>
      </c>
      <c r="C12" s="2">
        <v>0</v>
      </c>
      <c r="D12" s="2">
        <v>730000</v>
      </c>
      <c r="E12" s="2">
        <v>0</v>
      </c>
      <c r="F12" s="2">
        <v>0</v>
      </c>
      <c r="G12" s="2">
        <v>3500000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1">
        <f>SUM(C12:N12)</f>
        <v>4230000</v>
      </c>
    </row>
    <row r="13" spans="1:15">
      <c r="A13" s="3"/>
      <c r="B13" t="s">
        <v>112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4375000</v>
      </c>
      <c r="K13" s="2">
        <v>0</v>
      </c>
      <c r="L13" s="2">
        <v>0</v>
      </c>
      <c r="M13" s="2">
        <v>0</v>
      </c>
      <c r="N13" s="2">
        <v>0</v>
      </c>
      <c r="O13" s="1">
        <f>SUM(D13:N13)</f>
        <v>4375000</v>
      </c>
    </row>
    <row r="14" spans="1:15">
      <c r="B14" t="s">
        <v>86</v>
      </c>
      <c r="C14" s="2">
        <v>139366</v>
      </c>
      <c r="D14" s="2">
        <v>140000</v>
      </c>
      <c r="E14" s="2">
        <v>125000</v>
      </c>
      <c r="F14" s="2">
        <v>254834</v>
      </c>
      <c r="G14" s="2">
        <v>128300</v>
      </c>
      <c r="H14" s="2">
        <v>132000</v>
      </c>
      <c r="I14" s="2">
        <v>139000</v>
      </c>
      <c r="J14" s="2">
        <v>139000</v>
      </c>
      <c r="K14" s="2">
        <v>127900</v>
      </c>
      <c r="L14" s="2">
        <v>139000</v>
      </c>
      <c r="M14" s="2">
        <v>110000</v>
      </c>
      <c r="N14" s="2">
        <v>98000</v>
      </c>
      <c r="O14" s="1">
        <f>SUM(C14:N14)</f>
        <v>1672400</v>
      </c>
    </row>
    <row r="15" spans="1:15">
      <c r="B15" t="s">
        <v>113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1170000</v>
      </c>
      <c r="N15" s="2">
        <v>970000</v>
      </c>
      <c r="O15" s="1">
        <f>SUM(C15:N15)</f>
        <v>2140000</v>
      </c>
    </row>
    <row r="16" spans="1:15">
      <c r="A16" s="3" t="s">
        <v>22</v>
      </c>
      <c r="C16" s="2">
        <v>0</v>
      </c>
      <c r="D16" s="2">
        <v>0</v>
      </c>
      <c r="E16" s="2">
        <v>80000</v>
      </c>
      <c r="F16" s="2">
        <v>0</v>
      </c>
      <c r="G16" s="2">
        <v>0</v>
      </c>
      <c r="H16" s="2">
        <v>80000</v>
      </c>
      <c r="I16" s="2">
        <v>0</v>
      </c>
      <c r="J16" s="2">
        <v>0</v>
      </c>
      <c r="K16" s="2">
        <v>80000</v>
      </c>
      <c r="L16" s="2">
        <v>0</v>
      </c>
      <c r="M16" s="2">
        <v>0</v>
      </c>
      <c r="N16" s="2">
        <v>80000</v>
      </c>
      <c r="O16" s="1">
        <f>SUM(C16:N16)</f>
        <v>320000</v>
      </c>
    </row>
    <row r="17" spans="1:15">
      <c r="A17" s="3" t="s">
        <v>7</v>
      </c>
      <c r="C17" s="14">
        <f t="shared" ref="C17:O17" si="1">SUM(C4:C16)</f>
        <v>1483449</v>
      </c>
      <c r="D17" s="14">
        <f t="shared" si="1"/>
        <v>1537400</v>
      </c>
      <c r="E17" s="14">
        <f t="shared" si="1"/>
        <v>1237757</v>
      </c>
      <c r="F17" s="14">
        <f t="shared" si="1"/>
        <v>1140734</v>
      </c>
      <c r="G17" s="14">
        <f t="shared" si="1"/>
        <v>4322300</v>
      </c>
      <c r="H17" s="14">
        <f t="shared" si="1"/>
        <v>879200</v>
      </c>
      <c r="I17" s="14">
        <f t="shared" si="1"/>
        <v>1584000</v>
      </c>
      <c r="J17" s="14">
        <f t="shared" si="1"/>
        <v>5208200</v>
      </c>
      <c r="K17" s="14">
        <f t="shared" si="1"/>
        <v>826217</v>
      </c>
      <c r="L17" s="14">
        <f t="shared" si="1"/>
        <v>1387400</v>
      </c>
      <c r="M17" s="14">
        <f t="shared" si="1"/>
        <v>2563243</v>
      </c>
      <c r="N17" s="14">
        <f t="shared" si="1"/>
        <v>1902000</v>
      </c>
      <c r="O17" s="14">
        <f t="shared" si="1"/>
        <v>24071900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H16" sqref="H16"/>
    </sheetView>
  </sheetViews>
  <sheetFormatPr defaultRowHeight="15"/>
  <cols>
    <col min="1" max="1" width="23.28515625" customWidth="1"/>
    <col min="2" max="2" width="36.42578125" customWidth="1"/>
    <col min="4" max="4" width="13.5703125" customWidth="1"/>
    <col min="6" max="6" width="16.7109375" customWidth="1"/>
    <col min="7" max="7" width="9.85546875" customWidth="1"/>
  </cols>
  <sheetData>
    <row r="1" spans="1:7">
      <c r="A1" s="4" t="s">
        <v>60</v>
      </c>
    </row>
    <row r="2" spans="1:7">
      <c r="A2" s="5" t="s">
        <v>23</v>
      </c>
      <c r="B2" s="5" t="s">
        <v>24</v>
      </c>
      <c r="C2" s="6" t="s">
        <v>25</v>
      </c>
      <c r="D2" s="7" t="s">
        <v>26</v>
      </c>
      <c r="E2" s="5" t="s">
        <v>27</v>
      </c>
      <c r="F2" s="7" t="s">
        <v>28</v>
      </c>
      <c r="G2" s="16"/>
    </row>
    <row r="3" spans="1:7">
      <c r="A3" s="8" t="s">
        <v>61</v>
      </c>
      <c r="B3" s="8" t="s">
        <v>103</v>
      </c>
      <c r="C3" s="8">
        <v>67</v>
      </c>
      <c r="D3" s="9">
        <v>32000</v>
      </c>
      <c r="E3" s="8">
        <v>67</v>
      </c>
      <c r="F3" s="9">
        <f>+D3*E3</f>
        <v>2144000</v>
      </c>
      <c r="G3" s="16"/>
    </row>
    <row r="4" spans="1:7">
      <c r="A4" s="8" t="s">
        <v>62</v>
      </c>
      <c r="B4" s="8" t="s">
        <v>64</v>
      </c>
      <c r="C4" s="8">
        <v>1</v>
      </c>
      <c r="D4" s="9">
        <v>20000</v>
      </c>
      <c r="E4" s="8">
        <v>67</v>
      </c>
      <c r="F4" s="9">
        <f>+D4*E4</f>
        <v>1340000</v>
      </c>
      <c r="G4" s="16"/>
    </row>
    <row r="5" spans="1:7">
      <c r="A5" s="8" t="s">
        <v>63</v>
      </c>
      <c r="B5" s="8" t="s">
        <v>67</v>
      </c>
      <c r="C5" s="8">
        <v>1</v>
      </c>
      <c r="D5" s="9">
        <v>4500</v>
      </c>
      <c r="E5" s="8">
        <v>268</v>
      </c>
      <c r="F5" s="9">
        <f>+D5*E5</f>
        <v>1206000</v>
      </c>
      <c r="G5" s="16"/>
    </row>
    <row r="6" spans="1:7">
      <c r="A6" s="8" t="s">
        <v>65</v>
      </c>
      <c r="B6" s="8" t="s">
        <v>66</v>
      </c>
      <c r="C6" s="8">
        <v>1</v>
      </c>
      <c r="D6" s="9">
        <v>15000</v>
      </c>
      <c r="E6" s="8">
        <v>29</v>
      </c>
      <c r="F6" s="9">
        <v>435000</v>
      </c>
      <c r="G6" s="16"/>
    </row>
    <row r="7" spans="1:7">
      <c r="A7" s="10" t="s">
        <v>7</v>
      </c>
      <c r="B7" s="10"/>
      <c r="C7" s="11"/>
      <c r="D7" s="11"/>
      <c r="E7" s="11"/>
      <c r="F7" s="12">
        <f>SUM(F3:F6)</f>
        <v>5125000</v>
      </c>
      <c r="G7" s="16"/>
    </row>
    <row r="8" spans="1:7">
      <c r="A8" s="10"/>
      <c r="B8" s="10"/>
      <c r="C8" s="11"/>
      <c r="D8" s="11"/>
      <c r="E8" s="11"/>
      <c r="F8" s="12"/>
      <c r="G8" s="16"/>
    </row>
    <row r="9" spans="1:7">
      <c r="A9" s="5" t="s">
        <v>68</v>
      </c>
      <c r="B9" s="5"/>
      <c r="C9" s="6"/>
      <c r="D9" s="7"/>
      <c r="E9" s="5"/>
      <c r="F9" s="7"/>
      <c r="G9" s="16"/>
    </row>
    <row r="10" spans="1:7">
      <c r="A10" s="8" t="s">
        <v>69</v>
      </c>
      <c r="B10" s="8" t="s">
        <v>102</v>
      </c>
      <c r="C10" s="8">
        <v>1</v>
      </c>
      <c r="D10" s="9">
        <v>150000</v>
      </c>
      <c r="E10" s="8">
        <v>13</v>
      </c>
      <c r="F10" s="9">
        <f>+D10*E10</f>
        <v>1950000</v>
      </c>
      <c r="G10" s="16"/>
    </row>
    <row r="11" spans="1:7">
      <c r="A11" s="8" t="s">
        <v>62</v>
      </c>
      <c r="B11" s="8" t="s">
        <v>64</v>
      </c>
      <c r="C11" s="8">
        <v>1</v>
      </c>
      <c r="D11" s="9">
        <v>40000</v>
      </c>
      <c r="E11" s="8">
        <v>13</v>
      </c>
      <c r="F11" s="9">
        <f>+D11*E11</f>
        <v>520000</v>
      </c>
      <c r="G11" s="16"/>
    </row>
    <row r="12" spans="1:7">
      <c r="A12" s="8" t="s">
        <v>70</v>
      </c>
      <c r="B12" s="8" t="s">
        <v>104</v>
      </c>
      <c r="C12" s="8">
        <v>1</v>
      </c>
      <c r="D12" s="9">
        <v>4500</v>
      </c>
      <c r="E12" s="8">
        <v>39</v>
      </c>
      <c r="F12" s="9">
        <f>+D12*E12</f>
        <v>175500</v>
      </c>
      <c r="G12" s="16"/>
    </row>
    <row r="13" spans="1:7">
      <c r="A13" s="8" t="s">
        <v>105</v>
      </c>
      <c r="B13" s="8" t="s">
        <v>106</v>
      </c>
      <c r="C13" s="8">
        <v>1</v>
      </c>
      <c r="D13" s="9">
        <v>1200</v>
      </c>
      <c r="E13" s="8">
        <v>300</v>
      </c>
      <c r="F13" s="9">
        <v>360000</v>
      </c>
      <c r="G13" s="16"/>
    </row>
    <row r="14" spans="1:7">
      <c r="A14" s="47" t="s">
        <v>7</v>
      </c>
      <c r="B14" s="47"/>
      <c r="C14" s="48"/>
      <c r="D14" s="48"/>
      <c r="E14" s="48"/>
      <c r="F14" s="49">
        <f>SUM(F10:F13)</f>
        <v>3005500</v>
      </c>
      <c r="G14" s="16"/>
    </row>
    <row r="15" spans="1:7">
      <c r="A15" s="10"/>
      <c r="B15" s="10"/>
      <c r="C15" s="11"/>
      <c r="D15" s="11"/>
      <c r="E15" s="11"/>
      <c r="F15" s="12"/>
      <c r="G15" s="16"/>
    </row>
    <row r="16" spans="1:7">
      <c r="A16" s="27" t="s">
        <v>93</v>
      </c>
      <c r="B16" s="27"/>
      <c r="C16" s="28"/>
      <c r="D16" s="28"/>
      <c r="E16" s="28"/>
      <c r="F16" s="29"/>
      <c r="G16" s="16"/>
    </row>
    <row r="17" spans="1:7">
      <c r="A17" s="21" t="s">
        <v>94</v>
      </c>
      <c r="B17" s="21" t="s">
        <v>96</v>
      </c>
      <c r="C17" s="21">
        <v>15</v>
      </c>
      <c r="D17" s="21">
        <v>730000</v>
      </c>
      <c r="E17" s="21">
        <v>1</v>
      </c>
      <c r="F17" s="22">
        <v>730000</v>
      </c>
      <c r="G17" s="16"/>
    </row>
    <row r="18" spans="1:7">
      <c r="A18" s="21" t="s">
        <v>95</v>
      </c>
      <c r="B18" s="21"/>
      <c r="C18" s="21">
        <v>1</v>
      </c>
      <c r="D18" s="21">
        <v>3500000</v>
      </c>
      <c r="E18" s="21">
        <v>1</v>
      </c>
      <c r="F18" s="22">
        <v>3500000</v>
      </c>
      <c r="G18" s="16"/>
    </row>
    <row r="19" spans="1:7">
      <c r="A19" s="26" t="s">
        <v>7</v>
      </c>
      <c r="B19" s="42"/>
      <c r="C19" s="42"/>
      <c r="D19" s="42"/>
      <c r="E19" s="42"/>
      <c r="F19" s="43">
        <f>SUM(F17:F18)</f>
        <v>4230000</v>
      </c>
      <c r="G19" s="16"/>
    </row>
    <row r="20" spans="1:7">
      <c r="A20" s="41"/>
      <c r="B20" s="10"/>
      <c r="C20" s="11"/>
      <c r="D20" s="11"/>
      <c r="E20" s="11"/>
      <c r="F20" s="12"/>
      <c r="G20" s="16"/>
    </row>
    <row r="21" spans="1:7">
      <c r="A21" s="27" t="s">
        <v>71</v>
      </c>
      <c r="B21" s="27"/>
      <c r="C21" s="28"/>
      <c r="D21" s="28"/>
      <c r="E21" s="28"/>
      <c r="F21" s="29"/>
      <c r="G21" s="16"/>
    </row>
    <row r="22" spans="1:7">
      <c r="A22" s="21" t="s">
        <v>72</v>
      </c>
      <c r="B22" s="21" t="s">
        <v>78</v>
      </c>
      <c r="C22" s="23">
        <v>0</v>
      </c>
      <c r="D22" s="23">
        <v>300</v>
      </c>
      <c r="E22" s="24">
        <v>5000</v>
      </c>
      <c r="F22" s="23">
        <v>1500000</v>
      </c>
      <c r="G22" s="16"/>
    </row>
    <row r="23" spans="1:7">
      <c r="A23" s="21" t="s">
        <v>73</v>
      </c>
      <c r="B23" s="21" t="s">
        <v>79</v>
      </c>
      <c r="C23" s="23">
        <v>0</v>
      </c>
      <c r="D23" s="23">
        <v>250</v>
      </c>
      <c r="E23" s="24">
        <v>5500</v>
      </c>
      <c r="F23" s="23">
        <v>1375000</v>
      </c>
      <c r="G23" s="16"/>
    </row>
    <row r="24" spans="1:7">
      <c r="A24" s="21" t="s">
        <v>74</v>
      </c>
      <c r="B24" s="21" t="s">
        <v>80</v>
      </c>
      <c r="C24" s="23">
        <v>0</v>
      </c>
      <c r="D24" s="23">
        <v>320000</v>
      </c>
      <c r="E24" s="24">
        <v>1</v>
      </c>
      <c r="F24" s="23">
        <v>320000</v>
      </c>
      <c r="G24" s="16"/>
    </row>
    <row r="25" spans="1:7">
      <c r="A25" s="21" t="s">
        <v>75</v>
      </c>
      <c r="B25" s="21" t="s">
        <v>81</v>
      </c>
      <c r="C25" s="23">
        <v>0</v>
      </c>
      <c r="D25" s="23">
        <v>620000</v>
      </c>
      <c r="E25" s="24">
        <v>1</v>
      </c>
      <c r="F25" s="23">
        <v>620000</v>
      </c>
      <c r="G25" s="16"/>
    </row>
    <row r="26" spans="1:7">
      <c r="A26" s="21" t="s">
        <v>76</v>
      </c>
      <c r="B26" s="21" t="s">
        <v>83</v>
      </c>
      <c r="C26" s="23">
        <v>0</v>
      </c>
      <c r="D26" s="23">
        <v>60000</v>
      </c>
      <c r="E26" s="24">
        <v>1</v>
      </c>
      <c r="F26" s="23">
        <v>60000</v>
      </c>
      <c r="G26" s="16"/>
    </row>
    <row r="27" spans="1:7">
      <c r="A27" s="21" t="s">
        <v>29</v>
      </c>
      <c r="B27" s="21" t="s">
        <v>82</v>
      </c>
      <c r="C27" s="23">
        <v>0</v>
      </c>
      <c r="D27" s="23">
        <v>2250</v>
      </c>
      <c r="E27" s="24">
        <v>100</v>
      </c>
      <c r="F27" s="23">
        <v>225000</v>
      </c>
      <c r="G27" s="16"/>
    </row>
    <row r="28" spans="1:7">
      <c r="A28" s="21" t="s">
        <v>77</v>
      </c>
      <c r="B28" s="21" t="s">
        <v>84</v>
      </c>
      <c r="C28" s="23">
        <v>0</v>
      </c>
      <c r="D28" s="23">
        <v>2250</v>
      </c>
      <c r="E28" s="24">
        <v>100</v>
      </c>
      <c r="F28" s="23">
        <v>225000</v>
      </c>
      <c r="G28" s="16"/>
    </row>
    <row r="29" spans="1:7">
      <c r="A29" s="21" t="s">
        <v>30</v>
      </c>
      <c r="B29" s="21" t="s">
        <v>85</v>
      </c>
      <c r="C29" s="23">
        <v>0</v>
      </c>
      <c r="D29" s="23">
        <v>50000</v>
      </c>
      <c r="E29" s="24">
        <v>0</v>
      </c>
      <c r="F29" s="23">
        <v>50000</v>
      </c>
      <c r="G29" s="16"/>
    </row>
    <row r="30" spans="1:7">
      <c r="A30" s="44" t="s">
        <v>7</v>
      </c>
      <c r="B30" s="44"/>
      <c r="C30" s="45"/>
      <c r="D30" s="45"/>
      <c r="E30" s="45"/>
      <c r="F30" s="46">
        <f>SUM(F22:F29)</f>
        <v>4375000</v>
      </c>
      <c r="G30" s="16"/>
    </row>
    <row r="31" spans="1:7">
      <c r="G31" s="16"/>
    </row>
    <row r="32" spans="1:7">
      <c r="A32" s="5" t="s">
        <v>86</v>
      </c>
      <c r="B32" s="5"/>
      <c r="C32" s="6"/>
      <c r="D32" s="7"/>
      <c r="E32" s="5"/>
      <c r="F32" s="7"/>
      <c r="G32" s="16"/>
    </row>
    <row r="33" spans="1:7">
      <c r="A33" s="8" t="s">
        <v>31</v>
      </c>
      <c r="B33" s="8" t="s">
        <v>32</v>
      </c>
      <c r="C33" s="8">
        <v>6</v>
      </c>
      <c r="D33" s="9">
        <v>400000</v>
      </c>
      <c r="E33" s="8">
        <v>2</v>
      </c>
      <c r="F33" s="9">
        <f>+E33*D33</f>
        <v>800000</v>
      </c>
      <c r="G33" s="16"/>
    </row>
    <row r="34" spans="1:7">
      <c r="A34" s="8" t="s">
        <v>33</v>
      </c>
      <c r="B34" s="8" t="s">
        <v>34</v>
      </c>
      <c r="C34" s="8">
        <v>6</v>
      </c>
      <c r="D34" s="9">
        <v>45600</v>
      </c>
      <c r="E34" s="8">
        <v>2</v>
      </c>
      <c r="F34" s="9">
        <f>+D34*E34*C34</f>
        <v>547200</v>
      </c>
      <c r="G34" s="16"/>
    </row>
    <row r="35" spans="1:7">
      <c r="A35" s="8" t="s">
        <v>35</v>
      </c>
      <c r="B35" s="8" t="s">
        <v>36</v>
      </c>
      <c r="C35" s="8">
        <v>6</v>
      </c>
      <c r="D35" s="9">
        <v>17500</v>
      </c>
      <c r="E35" s="8">
        <v>2</v>
      </c>
      <c r="F35" s="9">
        <f>+E35*D35*C35</f>
        <v>210000</v>
      </c>
      <c r="G35" s="16"/>
    </row>
    <row r="36" spans="1:7">
      <c r="A36" s="8" t="s">
        <v>37</v>
      </c>
      <c r="B36" s="8" t="s">
        <v>38</v>
      </c>
      <c r="C36" s="8">
        <v>6</v>
      </c>
      <c r="D36" s="9">
        <v>9600</v>
      </c>
      <c r="E36" s="8">
        <v>2</v>
      </c>
      <c r="F36" s="9">
        <f>+E36*D36*C36</f>
        <v>115200</v>
      </c>
      <c r="G36" s="16"/>
    </row>
    <row r="37" spans="1:7">
      <c r="A37" s="38" t="s">
        <v>7</v>
      </c>
      <c r="B37" s="39"/>
      <c r="C37" s="39"/>
      <c r="D37" s="39"/>
      <c r="E37" s="39"/>
      <c r="F37" s="40">
        <f>SUM(F33:F36)</f>
        <v>1672400</v>
      </c>
      <c r="G37" s="16"/>
    </row>
    <row r="38" spans="1:7">
      <c r="F38" s="13"/>
      <c r="G38" s="16"/>
    </row>
    <row r="39" spans="1:7">
      <c r="A39" s="30" t="s">
        <v>87</v>
      </c>
      <c r="B39" s="31"/>
      <c r="C39" s="31"/>
      <c r="D39" s="31"/>
      <c r="E39" s="31"/>
      <c r="F39" s="32"/>
      <c r="G39" s="16"/>
    </row>
    <row r="40" spans="1:7">
      <c r="A40" s="25" t="s">
        <v>88</v>
      </c>
      <c r="B40" t="s">
        <v>97</v>
      </c>
      <c r="C40">
        <v>1</v>
      </c>
      <c r="D40">
        <v>350000</v>
      </c>
      <c r="E40">
        <v>4</v>
      </c>
      <c r="F40" s="13">
        <v>1400000</v>
      </c>
      <c r="G40" s="16"/>
    </row>
    <row r="41" spans="1:7">
      <c r="A41" s="25" t="s">
        <v>89</v>
      </c>
      <c r="B41" t="s">
        <v>98</v>
      </c>
      <c r="C41">
        <v>1</v>
      </c>
      <c r="D41">
        <v>45000</v>
      </c>
      <c r="E41">
        <v>4</v>
      </c>
      <c r="F41" s="13">
        <v>180000</v>
      </c>
      <c r="G41" s="16"/>
    </row>
    <row r="42" spans="1:7">
      <c r="A42" s="25" t="s">
        <v>90</v>
      </c>
      <c r="B42" t="s">
        <v>99</v>
      </c>
      <c r="C42">
        <v>1</v>
      </c>
      <c r="D42">
        <v>75000</v>
      </c>
      <c r="E42">
        <v>8</v>
      </c>
      <c r="F42" s="13">
        <v>240000</v>
      </c>
      <c r="G42" s="16"/>
    </row>
    <row r="43" spans="1:7">
      <c r="A43" s="25" t="s">
        <v>91</v>
      </c>
      <c r="B43" t="s">
        <v>100</v>
      </c>
      <c r="D43">
        <v>65000</v>
      </c>
      <c r="E43">
        <v>4</v>
      </c>
      <c r="F43" s="13">
        <v>260000</v>
      </c>
      <c r="G43" s="16"/>
    </row>
    <row r="44" spans="1:7">
      <c r="A44" s="25" t="s">
        <v>30</v>
      </c>
      <c r="B44" t="s">
        <v>101</v>
      </c>
      <c r="D44">
        <v>15000</v>
      </c>
      <c r="E44">
        <v>4</v>
      </c>
      <c r="F44" s="13">
        <v>60000</v>
      </c>
      <c r="G44" s="16"/>
    </row>
    <row r="45" spans="1:7">
      <c r="A45" s="35" t="s">
        <v>7</v>
      </c>
      <c r="B45" s="36"/>
      <c r="C45" s="36"/>
      <c r="D45" s="36"/>
      <c r="E45" s="36"/>
      <c r="F45" s="37">
        <f>SUM(F40:F44)</f>
        <v>2140000</v>
      </c>
      <c r="G45" s="16"/>
    </row>
    <row r="46" spans="1:7">
      <c r="G46" s="16"/>
    </row>
    <row r="47" spans="1:7">
      <c r="A47" s="33" t="s">
        <v>92</v>
      </c>
      <c r="B47" s="34"/>
      <c r="C47" s="34"/>
      <c r="D47" s="34"/>
      <c r="E47" s="34"/>
      <c r="F47" s="34"/>
      <c r="G47" s="16"/>
    </row>
    <row r="48" spans="1:7">
      <c r="A48" s="5" t="s">
        <v>23</v>
      </c>
      <c r="B48" s="5" t="s">
        <v>24</v>
      </c>
      <c r="C48" s="6" t="s">
        <v>25</v>
      </c>
      <c r="D48" s="7" t="s">
        <v>26</v>
      </c>
      <c r="E48" s="5" t="s">
        <v>27</v>
      </c>
      <c r="F48" s="7" t="s">
        <v>28</v>
      </c>
      <c r="G48" s="16"/>
    </row>
    <row r="49" spans="1:7">
      <c r="A49" s="8" t="s">
        <v>39</v>
      </c>
      <c r="B49" s="8" t="s">
        <v>107</v>
      </c>
      <c r="C49" s="8">
        <v>30</v>
      </c>
      <c r="D49" s="9">
        <v>25000</v>
      </c>
      <c r="E49" s="8">
        <v>12</v>
      </c>
      <c r="F49" s="9">
        <f t="shared" ref="F49:F54" si="0">+D49*E49</f>
        <v>300000</v>
      </c>
      <c r="G49" s="16"/>
    </row>
    <row r="50" spans="1:7">
      <c r="A50" s="8" t="s">
        <v>40</v>
      </c>
      <c r="B50" s="8" t="s">
        <v>108</v>
      </c>
      <c r="C50" s="8">
        <v>0</v>
      </c>
      <c r="D50" s="9">
        <v>65000</v>
      </c>
      <c r="E50" s="8">
        <v>2</v>
      </c>
      <c r="F50" s="9">
        <v>130000</v>
      </c>
      <c r="G50" s="16"/>
    </row>
    <row r="51" spans="1:7">
      <c r="A51" s="8" t="s">
        <v>3</v>
      </c>
      <c r="B51" s="8" t="s">
        <v>41</v>
      </c>
      <c r="C51" s="8">
        <v>30</v>
      </c>
      <c r="D51" s="9">
        <v>10000</v>
      </c>
      <c r="E51" s="8">
        <v>12</v>
      </c>
      <c r="F51" s="9">
        <f t="shared" si="0"/>
        <v>120000</v>
      </c>
      <c r="G51" s="16"/>
    </row>
    <row r="52" spans="1:7">
      <c r="A52" s="8" t="s">
        <v>42</v>
      </c>
      <c r="B52" s="8" t="s">
        <v>43</v>
      </c>
      <c r="C52" s="8">
        <v>30</v>
      </c>
      <c r="D52" s="9">
        <v>10000</v>
      </c>
      <c r="E52" s="8">
        <v>12</v>
      </c>
      <c r="F52" s="9">
        <f t="shared" si="0"/>
        <v>120000</v>
      </c>
      <c r="G52" s="16"/>
    </row>
    <row r="53" spans="1:7">
      <c r="A53" s="8" t="s">
        <v>44</v>
      </c>
      <c r="B53" s="8" t="s">
        <v>45</v>
      </c>
      <c r="C53" s="8">
        <v>30</v>
      </c>
      <c r="D53" s="9">
        <v>12000</v>
      </c>
      <c r="E53" s="8">
        <v>12</v>
      </c>
      <c r="F53" s="9">
        <f t="shared" si="0"/>
        <v>144000</v>
      </c>
      <c r="G53" s="16"/>
    </row>
    <row r="54" spans="1:7">
      <c r="A54" s="8" t="s">
        <v>46</v>
      </c>
      <c r="B54" s="8" t="s">
        <v>109</v>
      </c>
      <c r="C54" s="8">
        <v>30</v>
      </c>
      <c r="D54" s="9">
        <v>20000</v>
      </c>
      <c r="E54" s="8">
        <v>12</v>
      </c>
      <c r="F54" s="9">
        <f t="shared" si="0"/>
        <v>240000</v>
      </c>
      <c r="G54" s="16"/>
    </row>
    <row r="55" spans="1:7">
      <c r="F55" s="13">
        <f>SUM(F49:F54)</f>
        <v>1054000</v>
      </c>
      <c r="G55" s="16"/>
    </row>
    <row r="56" spans="1:7">
      <c r="G56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EXPENDITURE BUDGET</vt:lpstr>
      <vt:lpstr>MONTHLY EXPENDITURE</vt:lpstr>
      <vt:lpstr>DETAILED PER ACTIVITY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53668-6</dc:creator>
  <cp:lastModifiedBy>user</cp:lastModifiedBy>
  <dcterms:created xsi:type="dcterms:W3CDTF">2016-03-29T13:38:46Z</dcterms:created>
  <dcterms:modified xsi:type="dcterms:W3CDTF">2019-04-29T16:49:32Z</dcterms:modified>
</cp:coreProperties>
</file>