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dja\Desktop\Job NRC\LIBE\MANLUKU\MYDI\Done\Annual Operations\"/>
    </mc:Choice>
  </mc:AlternateContent>
  <bookViews>
    <workbookView xWindow="0" yWindow="0" windowWidth="16392" windowHeight="6756"/>
  </bookViews>
  <sheets>
    <sheet name="Projected Budget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" l="1"/>
  <c r="D44" i="1" s="1"/>
  <c r="D24" i="1"/>
  <c r="D25" i="1"/>
  <c r="D27" i="1"/>
  <c r="D28" i="1"/>
  <c r="D29" i="1"/>
  <c r="D31" i="1"/>
  <c r="D32" i="1"/>
  <c r="D34" i="1"/>
  <c r="D35" i="1"/>
  <c r="D37" i="1"/>
  <c r="D38" i="1"/>
  <c r="D40" i="1"/>
  <c r="D41" i="1"/>
  <c r="D42" i="1"/>
  <c r="D43" i="1"/>
  <c r="D45" i="1"/>
  <c r="D46" i="1"/>
  <c r="C39" i="1"/>
  <c r="D39" i="1" s="1"/>
  <c r="C36" i="1"/>
  <c r="D36" i="1" s="1"/>
  <c r="C33" i="1"/>
  <c r="D33" i="1" s="1"/>
  <c r="C30" i="1"/>
  <c r="D30" i="1" s="1"/>
  <c r="C26" i="1"/>
  <c r="D26" i="1" s="1"/>
  <c r="C23" i="1"/>
  <c r="D23" i="1" s="1"/>
  <c r="C17" i="1"/>
  <c r="D17" i="1" s="1"/>
  <c r="C6" i="1"/>
  <c r="D6" i="1" s="1"/>
  <c r="D9" i="1"/>
  <c r="C13" i="1"/>
  <c r="D13" i="1" s="1"/>
  <c r="D15" i="1"/>
  <c r="D16" i="1"/>
  <c r="D18" i="1"/>
  <c r="D14" i="1"/>
  <c r="C10" i="1"/>
  <c r="D10" i="1" s="1"/>
  <c r="D11" i="1"/>
  <c r="D7" i="1"/>
  <c r="D8" i="1"/>
  <c r="D12" i="1"/>
  <c r="C22" i="1" l="1"/>
  <c r="D22" i="1" s="1"/>
  <c r="C47" i="1"/>
  <c r="C19" i="1"/>
  <c r="F44" i="1" s="1"/>
  <c r="D19" i="1"/>
  <c r="D47" i="1" l="1"/>
  <c r="D21" i="1" l="1"/>
</calcChain>
</file>

<file path=xl/sharedStrings.xml><?xml version="1.0" encoding="utf-8"?>
<sst xmlns="http://schemas.openxmlformats.org/spreadsheetml/2006/main" count="58" uniqueCount="55">
  <si>
    <t xml:space="preserve"> Projected Expenses</t>
    <phoneticPr fontId="1" type="noConversion"/>
  </si>
  <si>
    <t>Total Projected Expenses</t>
    <phoneticPr fontId="1" type="noConversion"/>
  </si>
  <si>
    <t>Individual Donations</t>
  </si>
  <si>
    <t>Grants</t>
  </si>
  <si>
    <t>Events and Fundraising</t>
  </si>
  <si>
    <t>Membership Fees</t>
  </si>
  <si>
    <t>Overhead</t>
  </si>
  <si>
    <t xml:space="preserve">Corporate Donations </t>
  </si>
  <si>
    <t>Total Projected Income</t>
    <phoneticPr fontId="1" type="noConversion"/>
  </si>
  <si>
    <t>Programmatic Activities</t>
  </si>
  <si>
    <t>S/N</t>
  </si>
  <si>
    <t>Projected Budget 2019</t>
  </si>
  <si>
    <t>TZS</t>
  </si>
  <si>
    <t xml:space="preserve">Exchange rate: 1 USD = 2,345 TZS </t>
  </si>
  <si>
    <r>
      <rPr>
        <b/>
        <sz val="12"/>
        <color indexed="8"/>
        <rFont val="Gill Sans MT"/>
        <family val="2"/>
      </rPr>
      <t xml:space="preserve">Other </t>
    </r>
  </si>
  <si>
    <t>USD</t>
  </si>
  <si>
    <t>Annual subscriptions fees</t>
  </si>
  <si>
    <t>MANLUKU Day Care Centre</t>
  </si>
  <si>
    <r>
      <t xml:space="preserve">Projected </t>
    </r>
    <r>
      <rPr>
        <b/>
        <sz val="13"/>
        <color indexed="8"/>
        <rFont val="Gill Sans MT"/>
        <family val="2"/>
      </rPr>
      <t>Income</t>
    </r>
  </si>
  <si>
    <t>Tanzania Development Trust</t>
  </si>
  <si>
    <t xml:space="preserve">          MANLUKU YOUTH DEVELOPMENT INITIATIVES</t>
  </si>
  <si>
    <t>Anike Foundation</t>
  </si>
  <si>
    <t>US Embassy in Tanzania</t>
  </si>
  <si>
    <t>Education Programs</t>
  </si>
  <si>
    <t>1.1.1</t>
  </si>
  <si>
    <t>1.1.2</t>
  </si>
  <si>
    <t>Livelihoods Programs</t>
  </si>
  <si>
    <t>Vocational trainings projects</t>
  </si>
  <si>
    <t>Good farming practices project</t>
  </si>
  <si>
    <t>Income Generating activities (IGA)</t>
  </si>
  <si>
    <t>1.2.2</t>
  </si>
  <si>
    <t>1.2.3</t>
  </si>
  <si>
    <t>WASH Programs</t>
  </si>
  <si>
    <t>1.3.1</t>
  </si>
  <si>
    <t>Water &amp; Sanitation</t>
  </si>
  <si>
    <t>Hygiene  promotion</t>
  </si>
  <si>
    <t>1.3.2</t>
  </si>
  <si>
    <t>Health &amp; Nutrition</t>
  </si>
  <si>
    <t>1.4.1</t>
  </si>
  <si>
    <t>Sexual &amp; Reproductive Health</t>
  </si>
  <si>
    <t>Protection &amp; Gender Equality projects</t>
  </si>
  <si>
    <t xml:space="preserve">Improving learning environments </t>
  </si>
  <si>
    <t>Nutrition projects (Supplementary feeding)</t>
  </si>
  <si>
    <t>Consultancy services (MC&amp;Co)</t>
  </si>
  <si>
    <t>1.4.2</t>
  </si>
  <si>
    <t>Sports Bonanza</t>
  </si>
  <si>
    <t>Fundraising meetings</t>
  </si>
  <si>
    <t>Contigency</t>
  </si>
  <si>
    <t>Publicity and Visibility</t>
  </si>
  <si>
    <t>Salaries</t>
  </si>
  <si>
    <t>Rent, Bills &amp; Charges</t>
  </si>
  <si>
    <t>Supplies &amp; Stationaries</t>
  </si>
  <si>
    <t>Transport &amp; Communication</t>
  </si>
  <si>
    <t>Fundraising &amp; Sports Bonanzas</t>
  </si>
  <si>
    <t>Gifts from frinds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</si>
</sst>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8"/>
      <name val="Verdana"/>
    </font>
    <font>
      <sz val="11"/>
      <color theme="1"/>
      <name val="Open Sans"/>
    </font>
    <font>
      <sz val="11"/>
      <color theme="1"/>
      <name val="Calibri"/>
      <family val="2"/>
      <scheme val="minor"/>
    </font>
    <font>
      <b/>
      <sz val="16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theme="1"/>
      <name val="Gill Sans MT"/>
      <family val="2"/>
    </font>
    <font>
      <b/>
      <sz val="12"/>
      <color theme="9"/>
      <name val="Gill Sans MT"/>
      <family val="2"/>
    </font>
    <font>
      <b/>
      <sz val="13"/>
      <color theme="1"/>
      <name val="Gill Sans MT"/>
      <family val="2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sz val="12"/>
      <color theme="1"/>
      <name val="Gill Sans MT"/>
      <family val="2"/>
    </font>
    <font>
      <b/>
      <sz val="12"/>
      <color theme="9" tint="-0.249977111117893"/>
      <name val="Gill Sans MT"/>
      <family val="2"/>
    </font>
    <font>
      <sz val="12"/>
      <name val="Gill Sans MT"/>
      <family val="2"/>
    </font>
    <font>
      <sz val="13"/>
      <color theme="1"/>
      <name val="Gill Sans MT"/>
      <family val="2"/>
    </font>
    <font>
      <b/>
      <sz val="13"/>
      <color indexed="8"/>
      <name val="Gill Sans MT"/>
      <family val="2"/>
    </font>
    <font>
      <i/>
      <sz val="12"/>
      <color rgb="FF0070C0"/>
      <name val="Gill Sans MT"/>
      <family val="2"/>
    </font>
    <font>
      <sz val="12"/>
      <color rgb="FF0070C0"/>
      <name val="Gill Sans MT"/>
      <family val="2"/>
    </font>
    <font>
      <b/>
      <sz val="13"/>
      <color theme="9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6" fillId="3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0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3" fontId="11" fillId="4" borderId="1" xfId="0" applyNumberFormat="1" applyFont="1" applyFill="1" applyBorder="1"/>
    <xf numFmtId="2" fontId="11" fillId="4" borderId="1" xfId="0" applyNumberFormat="1" applyFont="1" applyFill="1" applyBorder="1"/>
    <xf numFmtId="0" fontId="13" fillId="0" borderId="1" xfId="0" applyFont="1" applyBorder="1"/>
    <xf numFmtId="0" fontId="8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3" fontId="16" fillId="0" borderId="1" xfId="0" applyNumberFormat="1" applyFont="1" applyBorder="1"/>
    <xf numFmtId="2" fontId="16" fillId="0" borderId="1" xfId="0" applyNumberFormat="1" applyFont="1" applyBorder="1"/>
    <xf numFmtId="0" fontId="16" fillId="0" borderId="1" xfId="0" applyFont="1" applyBorder="1"/>
    <xf numFmtId="2" fontId="13" fillId="4" borderId="1" xfId="0" applyNumberFormat="1" applyFont="1" applyFill="1" applyBorder="1"/>
    <xf numFmtId="2" fontId="17" fillId="5" borderId="1" xfId="0" applyNumberFormat="1" applyFont="1" applyFill="1" applyBorder="1"/>
    <xf numFmtId="0" fontId="11" fillId="4" borderId="1" xfId="0" applyFont="1" applyFill="1" applyBorder="1"/>
    <xf numFmtId="3" fontId="13" fillId="4" borderId="1" xfId="0" applyNumberFormat="1" applyFont="1" applyFill="1" applyBorder="1"/>
    <xf numFmtId="0" fontId="16" fillId="5" borderId="1" xfId="0" applyFont="1" applyFill="1" applyBorder="1" applyAlignment="1">
      <alignment wrapText="1"/>
    </xf>
    <xf numFmtId="3" fontId="16" fillId="5" borderId="1" xfId="0" applyNumberFormat="1" applyFont="1" applyFill="1" applyBorder="1"/>
    <xf numFmtId="2" fontId="16" fillId="5" borderId="1" xfId="0" applyNumberFormat="1" applyFont="1" applyFill="1" applyBorder="1"/>
    <xf numFmtId="0" fontId="16" fillId="5" borderId="1" xfId="0" applyFont="1" applyFill="1" applyBorder="1"/>
    <xf numFmtId="0" fontId="10" fillId="3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3" fontId="10" fillId="6" borderId="1" xfId="0" applyNumberFormat="1" applyFont="1" applyFill="1" applyBorder="1"/>
    <xf numFmtId="2" fontId="10" fillId="6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1" fillId="3" borderId="0" xfId="0" applyFont="1" applyFill="1"/>
    <xf numFmtId="0" fontId="6" fillId="4" borderId="1" xfId="0" applyFont="1" applyFill="1" applyBorder="1"/>
    <xf numFmtId="3" fontId="2" fillId="0" borderId="0" xfId="0" applyNumberFormat="1" applyFont="1"/>
    <xf numFmtId="43" fontId="6" fillId="3" borderId="1" xfId="1" applyFont="1" applyFill="1" applyBorder="1"/>
    <xf numFmtId="43" fontId="11" fillId="4" borderId="1" xfId="1" applyFont="1" applyFill="1" applyBorder="1"/>
    <xf numFmtId="43" fontId="13" fillId="0" borderId="1" xfId="1" applyFont="1" applyBorder="1"/>
    <xf numFmtId="43" fontId="16" fillId="0" borderId="1" xfId="1" applyFont="1" applyBorder="1"/>
    <xf numFmtId="43" fontId="11" fillId="0" borderId="1" xfId="1" applyFont="1" applyBorder="1"/>
    <xf numFmtId="43" fontId="17" fillId="0" borderId="1" xfId="1" applyFont="1" applyBorder="1"/>
    <xf numFmtId="43" fontId="16" fillId="5" borderId="1" xfId="1" applyFont="1" applyFill="1" applyBorder="1"/>
    <xf numFmtId="43" fontId="2" fillId="0" borderId="0" xfId="0" applyNumberFormat="1" applyFont="1"/>
    <xf numFmtId="43" fontId="11" fillId="5" borderId="1" xfId="1" applyFont="1" applyFill="1" applyBorder="1"/>
    <xf numFmtId="0" fontId="14" fillId="3" borderId="0" xfId="0" applyFont="1" applyFill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4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716280</xdr:colOff>
      <xdr:row>3</xdr:row>
      <xdr:rowOff>220980</xdr:rowOff>
    </xdr:to>
    <xdr:pic>
      <xdr:nvPicPr>
        <xdr:cNvPr id="4" name="Picture 3" descr="C:\Users\Pedja\Desktop\Job NRC\LIBE\MANLUKU\PART TWO\MYDI\Logo 5.G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295400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topLeftCell="A42" workbookViewId="0">
      <selection activeCell="E9" sqref="E9"/>
    </sheetView>
  </sheetViews>
  <sheetFormatPr defaultColWidth="8.44140625" defaultRowHeight="15.6" x14ac:dyDescent="0.35"/>
  <cols>
    <col min="1" max="1" width="8.44140625" style="1"/>
    <col min="2" max="2" width="50.44140625" style="1" customWidth="1"/>
    <col min="3" max="3" width="19.33203125" style="1" customWidth="1"/>
    <col min="4" max="4" width="17.5546875" style="1" customWidth="1"/>
    <col min="5" max="5" width="12.33203125" style="1" customWidth="1"/>
    <col min="6" max="6" width="8.33203125" style="1" customWidth="1"/>
    <col min="7" max="16384" width="8.44140625" style="1"/>
  </cols>
  <sheetData>
    <row r="2" spans="1:4" ht="19.2" x14ac:dyDescent="0.5">
      <c r="B2" s="46" t="s">
        <v>20</v>
      </c>
      <c r="C2" s="46"/>
      <c r="D2" s="46"/>
    </row>
    <row r="3" spans="1:4" ht="24.6" x14ac:dyDescent="0.6">
      <c r="B3" s="44" t="s">
        <v>11</v>
      </c>
      <c r="C3" s="44"/>
      <c r="D3" s="45"/>
    </row>
    <row r="4" spans="1:4" ht="19.2" x14ac:dyDescent="0.5">
      <c r="B4" s="47" t="s">
        <v>13</v>
      </c>
      <c r="C4" s="48"/>
      <c r="D4" s="49"/>
    </row>
    <row r="5" spans="1:4" ht="19.8" x14ac:dyDescent="0.5">
      <c r="A5" s="43" t="s">
        <v>10</v>
      </c>
      <c r="B5" s="10" t="s">
        <v>18</v>
      </c>
      <c r="C5" s="10" t="s">
        <v>12</v>
      </c>
      <c r="D5" s="29" t="s">
        <v>15</v>
      </c>
    </row>
    <row r="6" spans="1:4" ht="19.2" x14ac:dyDescent="0.5">
      <c r="A6" s="3">
        <v>1</v>
      </c>
      <c r="B6" s="6" t="s">
        <v>2</v>
      </c>
      <c r="C6" s="7">
        <f>C8+C7+C9</f>
        <v>17450000</v>
      </c>
      <c r="D6" s="8">
        <f>C6/2345</f>
        <v>7441.3646055437102</v>
      </c>
    </row>
    <row r="7" spans="1:4" ht="19.2" x14ac:dyDescent="0.5">
      <c r="A7" s="3">
        <v>1.1000000000000001</v>
      </c>
      <c r="B7" s="12" t="s">
        <v>16</v>
      </c>
      <c r="C7" s="13">
        <v>13000000</v>
      </c>
      <c r="D7" s="14">
        <f t="shared" ref="D7:D8" si="0">C7/2345</f>
        <v>5543.7100213219619</v>
      </c>
    </row>
    <row r="8" spans="1:4" ht="19.2" x14ac:dyDescent="0.5">
      <c r="A8" s="3">
        <v>1.2</v>
      </c>
      <c r="B8" s="12" t="s">
        <v>5</v>
      </c>
      <c r="C8" s="13">
        <v>2000000</v>
      </c>
      <c r="D8" s="14">
        <f t="shared" si="0"/>
        <v>852.87846481876329</v>
      </c>
    </row>
    <row r="9" spans="1:4" ht="19.2" x14ac:dyDescent="0.5">
      <c r="A9" s="3">
        <v>1.3</v>
      </c>
      <c r="B9" s="12" t="s">
        <v>54</v>
      </c>
      <c r="C9" s="13">
        <v>2450000</v>
      </c>
      <c r="D9" s="14">
        <f>C9/2345</f>
        <v>1044.7761194029852</v>
      </c>
    </row>
    <row r="10" spans="1:4" ht="19.2" x14ac:dyDescent="0.5">
      <c r="A10" s="3">
        <v>2</v>
      </c>
      <c r="B10" s="11" t="s">
        <v>7</v>
      </c>
      <c r="C10" s="19">
        <f>C12+C11</f>
        <v>42500000</v>
      </c>
      <c r="D10" s="16">
        <f t="shared" ref="D10:D13" si="1">C10/2345</f>
        <v>18123.66737739872</v>
      </c>
    </row>
    <row r="11" spans="1:4" ht="19.2" x14ac:dyDescent="0.5">
      <c r="A11" s="3">
        <v>2.1</v>
      </c>
      <c r="B11" s="12" t="s">
        <v>17</v>
      </c>
      <c r="C11" s="13">
        <v>30000000</v>
      </c>
      <c r="D11" s="17">
        <f t="shared" si="1"/>
        <v>12793.17697228145</v>
      </c>
    </row>
    <row r="12" spans="1:4" ht="19.2" x14ac:dyDescent="0.5">
      <c r="A12" s="3">
        <v>2.2000000000000002</v>
      </c>
      <c r="B12" s="12" t="s">
        <v>43</v>
      </c>
      <c r="C12" s="13">
        <v>12500000</v>
      </c>
      <c r="D12" s="14">
        <f t="shared" si="1"/>
        <v>5330.4904051172707</v>
      </c>
    </row>
    <row r="13" spans="1:4" ht="19.2" x14ac:dyDescent="0.5">
      <c r="A13" s="3">
        <v>3</v>
      </c>
      <c r="B13" s="6" t="s">
        <v>3</v>
      </c>
      <c r="C13" s="7">
        <f>C16+C15+C14</f>
        <v>107755000</v>
      </c>
      <c r="D13" s="8">
        <f t="shared" si="1"/>
        <v>45950.959488272922</v>
      </c>
    </row>
    <row r="14" spans="1:4" ht="19.2" x14ac:dyDescent="0.5">
      <c r="A14" s="3">
        <v>3.1</v>
      </c>
      <c r="B14" s="20" t="s">
        <v>19</v>
      </c>
      <c r="C14" s="21">
        <v>25000000</v>
      </c>
      <c r="D14" s="22">
        <f>C14/2345</f>
        <v>10660.980810234541</v>
      </c>
    </row>
    <row r="15" spans="1:4" ht="19.2" x14ac:dyDescent="0.5">
      <c r="A15" s="3">
        <v>3.2</v>
      </c>
      <c r="B15" s="20" t="s">
        <v>21</v>
      </c>
      <c r="C15" s="21">
        <v>27755000</v>
      </c>
      <c r="D15" s="22">
        <f t="shared" ref="D15:D18" si="2">C15/2345</f>
        <v>11835.820895522387</v>
      </c>
    </row>
    <row r="16" spans="1:4" ht="19.2" x14ac:dyDescent="0.5">
      <c r="A16" s="3">
        <v>3.3</v>
      </c>
      <c r="B16" s="12" t="s">
        <v>22</v>
      </c>
      <c r="C16" s="13">
        <v>55000000</v>
      </c>
      <c r="D16" s="22">
        <f t="shared" si="2"/>
        <v>23454.157782515991</v>
      </c>
    </row>
    <row r="17" spans="1:6" ht="19.2" x14ac:dyDescent="0.5">
      <c r="A17" s="3">
        <v>4</v>
      </c>
      <c r="B17" s="6" t="s">
        <v>4</v>
      </c>
      <c r="C17" s="7">
        <f>C18</f>
        <v>20000000</v>
      </c>
      <c r="D17" s="8">
        <f t="shared" si="2"/>
        <v>8528.7846481876331</v>
      </c>
    </row>
    <row r="18" spans="1:6" ht="19.2" x14ac:dyDescent="0.5">
      <c r="A18" s="3">
        <v>4.0999999999999996</v>
      </c>
      <c r="B18" s="12" t="s">
        <v>53</v>
      </c>
      <c r="C18" s="13">
        <v>20000000</v>
      </c>
      <c r="D18" s="22">
        <f t="shared" si="2"/>
        <v>8528.7846481876331</v>
      </c>
    </row>
    <row r="19" spans="1:6" ht="19.2" x14ac:dyDescent="0.5">
      <c r="A19" s="3"/>
      <c r="B19" s="25" t="s">
        <v>8</v>
      </c>
      <c r="C19" s="26">
        <f>C17+C13+C10+C6</f>
        <v>187705000</v>
      </c>
      <c r="D19" s="27">
        <f>D17+D13+D10+D6</f>
        <v>80044.776119402988</v>
      </c>
    </row>
    <row r="20" spans="1:6" ht="19.2" x14ac:dyDescent="0.5">
      <c r="A20" s="3"/>
      <c r="B20" s="4"/>
      <c r="C20" s="4"/>
      <c r="D20" s="4"/>
    </row>
    <row r="21" spans="1:6" ht="19.2" x14ac:dyDescent="0.5">
      <c r="A21" s="31" t="s">
        <v>10</v>
      </c>
      <c r="B21" s="5" t="s">
        <v>0</v>
      </c>
      <c r="C21" s="2" t="s">
        <v>12</v>
      </c>
      <c r="D21" s="28" t="str">
        <f>D5</f>
        <v>USD</v>
      </c>
    </row>
    <row r="22" spans="1:6" ht="19.2" x14ac:dyDescent="0.5">
      <c r="A22" s="30">
        <v>1</v>
      </c>
      <c r="B22" s="32" t="s">
        <v>9</v>
      </c>
      <c r="C22" s="35">
        <f>C23+C26+C30+C33</f>
        <v>120555000</v>
      </c>
      <c r="D22" s="35">
        <f>C22/2345</f>
        <v>51409.381663113003</v>
      </c>
    </row>
    <row r="23" spans="1:6" ht="19.2" x14ac:dyDescent="0.5">
      <c r="A23" s="30">
        <v>1.1000000000000001</v>
      </c>
      <c r="B23" s="9" t="s">
        <v>23</v>
      </c>
      <c r="C23" s="36">
        <f>C24+C25</f>
        <v>25710000</v>
      </c>
      <c r="D23" s="42">
        <f t="shared" ref="D23:D47" si="3">C23/2345</f>
        <v>10963.752665245203</v>
      </c>
    </row>
    <row r="24" spans="1:6" ht="19.2" x14ac:dyDescent="0.5">
      <c r="A24" s="30" t="s">
        <v>24</v>
      </c>
      <c r="B24" s="15" t="s">
        <v>40</v>
      </c>
      <c r="C24" s="37">
        <v>11200000</v>
      </c>
      <c r="D24" s="42">
        <f t="shared" si="3"/>
        <v>4776.1194029850749</v>
      </c>
    </row>
    <row r="25" spans="1:6" ht="19.2" x14ac:dyDescent="0.5">
      <c r="A25" s="30" t="s">
        <v>25</v>
      </c>
      <c r="B25" s="15" t="s">
        <v>41</v>
      </c>
      <c r="C25" s="37">
        <v>14510000</v>
      </c>
      <c r="D25" s="42">
        <f t="shared" si="3"/>
        <v>6187.6332622601276</v>
      </c>
      <c r="F25" s="41"/>
    </row>
    <row r="26" spans="1:6" ht="19.2" x14ac:dyDescent="0.5">
      <c r="A26" s="30">
        <v>1.2</v>
      </c>
      <c r="B26" s="9" t="s">
        <v>26</v>
      </c>
      <c r="C26" s="38">
        <f>C27+C28+C29</f>
        <v>39890000</v>
      </c>
      <c r="D26" s="42">
        <f t="shared" si="3"/>
        <v>17010.660980810233</v>
      </c>
    </row>
    <row r="27" spans="1:6" ht="19.2" x14ac:dyDescent="0.5">
      <c r="A27" s="30">
        <v>1.21</v>
      </c>
      <c r="B27" s="15" t="s">
        <v>27</v>
      </c>
      <c r="C27" s="39">
        <v>18000000</v>
      </c>
      <c r="D27" s="42">
        <f t="shared" si="3"/>
        <v>7675.9061833688702</v>
      </c>
    </row>
    <row r="28" spans="1:6" ht="19.2" x14ac:dyDescent="0.5">
      <c r="A28" s="30" t="s">
        <v>30</v>
      </c>
      <c r="B28" s="15" t="s">
        <v>28</v>
      </c>
      <c r="C28" s="39">
        <v>4350000</v>
      </c>
      <c r="D28" s="42">
        <f t="shared" si="3"/>
        <v>1855.0106609808101</v>
      </c>
    </row>
    <row r="29" spans="1:6" ht="19.2" x14ac:dyDescent="0.5">
      <c r="A29" s="30" t="s">
        <v>31</v>
      </c>
      <c r="B29" s="15" t="s">
        <v>29</v>
      </c>
      <c r="C29" s="39">
        <v>17540000</v>
      </c>
      <c r="D29" s="42">
        <f t="shared" si="3"/>
        <v>7479.7441364605547</v>
      </c>
    </row>
    <row r="30" spans="1:6" ht="19.2" x14ac:dyDescent="0.5">
      <c r="A30" s="30">
        <v>1.3</v>
      </c>
      <c r="B30" s="9" t="s">
        <v>32</v>
      </c>
      <c r="C30" s="36">
        <f>C31+C32</f>
        <v>29455000</v>
      </c>
      <c r="D30" s="42">
        <f t="shared" si="3"/>
        <v>12560.767590618338</v>
      </c>
    </row>
    <row r="31" spans="1:6" ht="19.2" x14ac:dyDescent="0.5">
      <c r="A31" s="30" t="s">
        <v>33</v>
      </c>
      <c r="B31" s="15" t="s">
        <v>34</v>
      </c>
      <c r="C31" s="39">
        <v>25700000</v>
      </c>
      <c r="D31" s="42">
        <f t="shared" si="3"/>
        <v>10959.488272921109</v>
      </c>
    </row>
    <row r="32" spans="1:6" ht="19.2" x14ac:dyDescent="0.5">
      <c r="A32" s="30" t="s">
        <v>36</v>
      </c>
      <c r="B32" s="15" t="s">
        <v>35</v>
      </c>
      <c r="C32" s="39">
        <v>3755000</v>
      </c>
      <c r="D32" s="42">
        <f t="shared" si="3"/>
        <v>1601.2793176972282</v>
      </c>
    </row>
    <row r="33" spans="1:6" ht="19.2" x14ac:dyDescent="0.5">
      <c r="A33" s="30">
        <v>1.4</v>
      </c>
      <c r="B33" s="9" t="s">
        <v>37</v>
      </c>
      <c r="C33" s="36">
        <f>C34+C35</f>
        <v>25500000</v>
      </c>
      <c r="D33" s="42">
        <f t="shared" si="3"/>
        <v>10874.200426439233</v>
      </c>
    </row>
    <row r="34" spans="1:6" ht="19.2" x14ac:dyDescent="0.5">
      <c r="A34" s="30" t="s">
        <v>38</v>
      </c>
      <c r="B34" s="15" t="s">
        <v>39</v>
      </c>
      <c r="C34" s="39">
        <v>4755000</v>
      </c>
      <c r="D34" s="42">
        <f t="shared" si="3"/>
        <v>2027.7185501066099</v>
      </c>
    </row>
    <row r="35" spans="1:6" ht="19.2" x14ac:dyDescent="0.5">
      <c r="A35" s="30" t="s">
        <v>44</v>
      </c>
      <c r="B35" s="15" t="s">
        <v>42</v>
      </c>
      <c r="C35" s="39">
        <v>20745000</v>
      </c>
      <c r="D35" s="42">
        <f t="shared" si="3"/>
        <v>8846.4818763326221</v>
      </c>
      <c r="F35" s="33"/>
    </row>
    <row r="36" spans="1:6" ht="19.2" x14ac:dyDescent="0.5">
      <c r="A36" s="3">
        <v>2</v>
      </c>
      <c r="B36" s="32" t="s">
        <v>4</v>
      </c>
      <c r="C36" s="35">
        <f>C37+C38</f>
        <v>19000000</v>
      </c>
      <c r="D36" s="35">
        <f t="shared" si="3"/>
        <v>8102.3454157782517</v>
      </c>
    </row>
    <row r="37" spans="1:6" ht="19.2" x14ac:dyDescent="0.5">
      <c r="A37" s="3">
        <v>2.1</v>
      </c>
      <c r="B37" s="15" t="s">
        <v>45</v>
      </c>
      <c r="C37" s="37">
        <v>16500000</v>
      </c>
      <c r="D37" s="42">
        <f t="shared" si="3"/>
        <v>7036.2473347547975</v>
      </c>
    </row>
    <row r="38" spans="1:6" ht="19.2" x14ac:dyDescent="0.5">
      <c r="A38" s="3">
        <v>2.2000000000000002</v>
      </c>
      <c r="B38" s="15" t="s">
        <v>46</v>
      </c>
      <c r="C38" s="37">
        <v>2500000</v>
      </c>
      <c r="D38" s="42">
        <f t="shared" si="3"/>
        <v>1066.0980810234541</v>
      </c>
    </row>
    <row r="39" spans="1:6" ht="19.2" x14ac:dyDescent="0.5">
      <c r="A39" s="3">
        <v>3</v>
      </c>
      <c r="B39" s="32" t="s">
        <v>6</v>
      </c>
      <c r="C39" s="35">
        <f>C40+C41+C42+C43</f>
        <v>46030000</v>
      </c>
      <c r="D39" s="35">
        <f t="shared" si="3"/>
        <v>19628.997867803839</v>
      </c>
    </row>
    <row r="40" spans="1:6" ht="19.2" x14ac:dyDescent="0.5">
      <c r="A40" s="3">
        <v>3.1</v>
      </c>
      <c r="B40" s="23" t="s">
        <v>51</v>
      </c>
      <c r="C40" s="40">
        <v>4500000</v>
      </c>
      <c r="D40" s="42">
        <f t="shared" si="3"/>
        <v>1918.9765458422175</v>
      </c>
    </row>
    <row r="41" spans="1:6" ht="19.2" x14ac:dyDescent="0.5">
      <c r="A41" s="3">
        <v>3.2</v>
      </c>
      <c r="B41" s="23" t="s">
        <v>49</v>
      </c>
      <c r="C41" s="40">
        <v>27450000</v>
      </c>
      <c r="D41" s="42">
        <f t="shared" si="3"/>
        <v>11705.756929637526</v>
      </c>
    </row>
    <row r="42" spans="1:6" ht="19.2" x14ac:dyDescent="0.5">
      <c r="A42" s="3">
        <v>3.3</v>
      </c>
      <c r="B42" s="23" t="s">
        <v>50</v>
      </c>
      <c r="C42" s="40">
        <v>1325000</v>
      </c>
      <c r="D42" s="42">
        <f t="shared" si="3"/>
        <v>565.03198294243066</v>
      </c>
    </row>
    <row r="43" spans="1:6" ht="19.2" x14ac:dyDescent="0.5">
      <c r="A43" s="3">
        <v>3.4</v>
      </c>
      <c r="B43" s="23" t="s">
        <v>52</v>
      </c>
      <c r="C43" s="40">
        <v>12755000</v>
      </c>
      <c r="D43" s="42">
        <f t="shared" si="3"/>
        <v>5439.2324093816633</v>
      </c>
    </row>
    <row r="44" spans="1:6" ht="19.2" x14ac:dyDescent="0.5">
      <c r="A44" s="3">
        <v>4</v>
      </c>
      <c r="B44" s="18" t="s">
        <v>14</v>
      </c>
      <c r="C44" s="35">
        <f>C45+C46</f>
        <v>2120000</v>
      </c>
      <c r="D44" s="35">
        <f t="shared" si="3"/>
        <v>904.05117270788912</v>
      </c>
      <c r="F44" s="41">
        <f>C19-C47</f>
        <v>0</v>
      </c>
    </row>
    <row r="45" spans="1:6" ht="19.2" x14ac:dyDescent="0.5">
      <c r="A45" s="3">
        <v>4.0999999999999996</v>
      </c>
      <c r="B45" s="15" t="s">
        <v>47</v>
      </c>
      <c r="C45" s="37">
        <v>620000</v>
      </c>
      <c r="D45" s="42">
        <f t="shared" si="3"/>
        <v>264.39232409381663</v>
      </c>
      <c r="F45" s="33"/>
    </row>
    <row r="46" spans="1:6" ht="19.2" x14ac:dyDescent="0.5">
      <c r="A46" s="3">
        <v>4.2</v>
      </c>
      <c r="B46" s="15" t="s">
        <v>48</v>
      </c>
      <c r="C46" s="37">
        <v>1500000</v>
      </c>
      <c r="D46" s="42">
        <f t="shared" si="3"/>
        <v>639.65884861407244</v>
      </c>
    </row>
    <row r="47" spans="1:6" ht="19.2" x14ac:dyDescent="0.5">
      <c r="A47" s="3"/>
      <c r="B47" s="24" t="s">
        <v>1</v>
      </c>
      <c r="C47" s="34">
        <f>C44+C39+C36+C22</f>
        <v>187705000</v>
      </c>
      <c r="D47" s="34">
        <f t="shared" si="3"/>
        <v>80044.776119402988</v>
      </c>
    </row>
  </sheetData>
  <mergeCells count="3">
    <mergeCell ref="B3:D3"/>
    <mergeCell ref="B2:D2"/>
    <mergeCell ref="B4:D4"/>
  </mergeCells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Pedja</cp:lastModifiedBy>
  <dcterms:created xsi:type="dcterms:W3CDTF">2012-07-12T18:05:31Z</dcterms:created>
  <dcterms:modified xsi:type="dcterms:W3CDTF">2019-04-30T12:10:13Z</dcterms:modified>
</cp:coreProperties>
</file>