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de\Desktop\"/>
    </mc:Choice>
  </mc:AlternateContent>
  <bookViews>
    <workbookView xWindow="0" yWindow="0" windowWidth="15345" windowHeight="6045" tabRatio="724" activeTab="1"/>
  </bookViews>
  <sheets>
    <sheet name="Item List" sheetId="67" r:id="rId1"/>
    <sheet name="Offer" sheetId="2" r:id="rId2"/>
  </sheets>
  <calcPr calcId="152511"/>
</workbook>
</file>

<file path=xl/calcChain.xml><?xml version="1.0" encoding="utf-8"?>
<calcChain xmlns="http://schemas.openxmlformats.org/spreadsheetml/2006/main">
  <c r="F45" i="67" l="1"/>
  <c r="E79" i="2" l="1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J80" i="2" l="1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F65" i="67"/>
  <c r="F64" i="67"/>
  <c r="F63" i="67"/>
  <c r="F62" i="67"/>
  <c r="F61" i="67"/>
  <c r="F119" i="67"/>
  <c r="F118" i="67"/>
  <c r="F117" i="67"/>
  <c r="F116" i="67"/>
  <c r="F115" i="67"/>
  <c r="F114" i="67"/>
  <c r="F113" i="67"/>
  <c r="F112" i="67"/>
  <c r="F111" i="67"/>
  <c r="F110" i="67"/>
  <c r="F109" i="67"/>
  <c r="F108" i="67"/>
  <c r="F107" i="67"/>
  <c r="F106" i="67"/>
  <c r="F105" i="67"/>
  <c r="F104" i="67"/>
  <c r="F103" i="67"/>
  <c r="F102" i="67"/>
  <c r="F101" i="67"/>
  <c r="F100" i="67"/>
  <c r="F99" i="67"/>
  <c r="F98" i="67"/>
  <c r="F97" i="67"/>
  <c r="F96" i="67"/>
  <c r="F95" i="67"/>
  <c r="F94" i="67"/>
  <c r="F93" i="67"/>
  <c r="F92" i="67"/>
  <c r="F91" i="67"/>
  <c r="F90" i="67"/>
  <c r="F89" i="67"/>
  <c r="F88" i="67"/>
  <c r="F87" i="67"/>
  <c r="F86" i="67"/>
  <c r="F85" i="67"/>
  <c r="F84" i="67"/>
  <c r="F83" i="67"/>
  <c r="F82" i="67"/>
  <c r="F81" i="67"/>
  <c r="F80" i="67"/>
  <c r="F79" i="67"/>
  <c r="F78" i="67"/>
  <c r="F77" i="67"/>
  <c r="F76" i="67"/>
  <c r="F75" i="67"/>
  <c r="F74" i="67"/>
  <c r="F73" i="67"/>
  <c r="F72" i="67"/>
  <c r="F71" i="67"/>
  <c r="F70" i="67"/>
  <c r="F69" i="67"/>
  <c r="F68" i="67"/>
  <c r="F67" i="67"/>
  <c r="F66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 l="1"/>
  <c r="J46" i="2" l="1"/>
  <c r="J45" i="2"/>
  <c r="J21" i="2"/>
  <c r="J12" i="2"/>
  <c r="K80" i="2"/>
  <c r="K78" i="2"/>
  <c r="K77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81" i="2"/>
  <c r="K81" i="2" l="1"/>
  <c r="J47" i="2"/>
  <c r="J27" i="2"/>
  <c r="J15" i="2"/>
  <c r="J23" i="2"/>
  <c r="J25" i="2"/>
  <c r="J31" i="2"/>
  <c r="J29" i="2"/>
  <c r="J35" i="2"/>
  <c r="J41" i="2"/>
  <c r="J53" i="2"/>
  <c r="J49" i="2"/>
  <c r="J54" i="2"/>
  <c r="J16" i="2"/>
  <c r="J22" i="2"/>
  <c r="J26" i="2"/>
  <c r="J24" i="2"/>
  <c r="J28" i="2"/>
  <c r="J30" i="2"/>
  <c r="J34" i="2"/>
  <c r="J36" i="2"/>
  <c r="J42" i="2"/>
  <c r="J52" i="2"/>
  <c r="D81" i="2"/>
  <c r="J13" i="2"/>
  <c r="J17" i="2"/>
  <c r="J19" i="2"/>
  <c r="J33" i="2"/>
  <c r="J37" i="2"/>
  <c r="J39" i="2"/>
  <c r="J43" i="2"/>
  <c r="J14" i="2"/>
  <c r="J18" i="2"/>
  <c r="J20" i="2"/>
  <c r="J32" i="2"/>
  <c r="J38" i="2"/>
  <c r="J40" i="2"/>
  <c r="J44" i="2"/>
  <c r="J48" i="2"/>
  <c r="J50" i="2"/>
  <c r="J51" i="2"/>
  <c r="J81" i="2" l="1"/>
</calcChain>
</file>

<file path=xl/sharedStrings.xml><?xml version="1.0" encoding="utf-8"?>
<sst xmlns="http://schemas.openxmlformats.org/spreadsheetml/2006/main" count="223" uniqueCount="183">
  <si>
    <t>Date:</t>
  </si>
  <si>
    <t>Delivery Address:</t>
  </si>
  <si>
    <t>Weight</t>
  </si>
  <si>
    <t>Description</t>
  </si>
  <si>
    <t>Qty</t>
  </si>
  <si>
    <t>Value</t>
  </si>
  <si>
    <t>Computers</t>
  </si>
  <si>
    <t>TOTAL</t>
  </si>
  <si>
    <t>Plumbers Kit</t>
  </si>
  <si>
    <t>Electricians Kit</t>
  </si>
  <si>
    <t>Gardening Tools Set</t>
  </si>
  <si>
    <t>Overseas Director</t>
  </si>
  <si>
    <t xml:space="preserve">                          </t>
  </si>
  <si>
    <t xml:space="preserve">             SHIPPING INVOICE/PACKING LIST/GIFT CERTIFICATE</t>
  </si>
  <si>
    <t>Printers</t>
  </si>
  <si>
    <t xml:space="preserve">Bicycle + Repair Kit </t>
  </si>
  <si>
    <t>Wheelchair</t>
  </si>
  <si>
    <t>Twam Order No:</t>
  </si>
  <si>
    <t>Hand Knitting Pack</t>
  </si>
  <si>
    <t>Contact:</t>
  </si>
  <si>
    <t>Machine Knitting Pack</t>
  </si>
  <si>
    <t>Builders Kit (Box of 2)</t>
  </si>
  <si>
    <t>Manual Sewing Machines</t>
  </si>
  <si>
    <t>Laptop</t>
  </si>
  <si>
    <t>Motor Mechanics Kit</t>
  </si>
  <si>
    <t>Email:</t>
  </si>
  <si>
    <t>Electric Sewing Machines</t>
  </si>
  <si>
    <t>Scanner</t>
  </si>
  <si>
    <t>Angle Grinder</t>
  </si>
  <si>
    <t>Sash Clamps</t>
  </si>
  <si>
    <t>Carpentry Kits  Trade</t>
  </si>
  <si>
    <t>Saws Pack</t>
  </si>
  <si>
    <t>Knitting Machines</t>
  </si>
  <si>
    <t>Trolley Jacks</t>
  </si>
  <si>
    <t>Blacksmiths Kit</t>
  </si>
  <si>
    <t>Generators</t>
  </si>
  <si>
    <t>Welding Machine</t>
  </si>
  <si>
    <t>Vices</t>
  </si>
  <si>
    <t>Band Saw</t>
  </si>
  <si>
    <t>Pillar Drill</t>
  </si>
  <si>
    <t>Bench Grinder</t>
  </si>
  <si>
    <t>Wood Lathe</t>
  </si>
  <si>
    <t>Painting &amp; Decorating Kit</t>
  </si>
  <si>
    <t>Rotovator</t>
  </si>
  <si>
    <t>Scholar Packs (25 per pack)</t>
  </si>
  <si>
    <t>Country:</t>
  </si>
  <si>
    <t xml:space="preserve">Typewriters - Manual </t>
  </si>
  <si>
    <t>Carpentry Kits Student (Box of 2)</t>
  </si>
  <si>
    <t>Organisation:</t>
  </si>
  <si>
    <t>Phone:</t>
  </si>
  <si>
    <t>Tariff Codes</t>
  </si>
  <si>
    <t>Unit Volume</t>
  </si>
  <si>
    <t>Educational Tools for Vocational Training</t>
  </si>
  <si>
    <r>
      <t>M</t>
    </r>
    <r>
      <rPr>
        <b/>
        <vertAlign val="superscript"/>
        <sz val="10"/>
        <rFont val="Arial"/>
        <family val="2"/>
      </rPr>
      <t>3</t>
    </r>
  </si>
  <si>
    <t>UGX</t>
  </si>
  <si>
    <t>£</t>
  </si>
  <si>
    <t>Tapestry Kits</t>
  </si>
  <si>
    <t>Lifeline Filtration Kits</t>
  </si>
  <si>
    <t xml:space="preserve">School Tables   </t>
  </si>
  <si>
    <t>Folding Chairs</t>
  </si>
  <si>
    <t>Medical Equipment</t>
  </si>
  <si>
    <t>Sterilizer</t>
  </si>
  <si>
    <t>Assorted Childrens Clothing</t>
  </si>
  <si>
    <t>Sportswear</t>
  </si>
  <si>
    <t>Stationery (pens etc)</t>
  </si>
  <si>
    <t>Push Chair</t>
  </si>
  <si>
    <t>Machine Knitting Books</t>
  </si>
  <si>
    <t>Table Football Game</t>
  </si>
  <si>
    <t>Opthalmic Istruments</t>
  </si>
  <si>
    <t>Used Sea Container</t>
  </si>
  <si>
    <t>Childrens Rucksacks</t>
  </si>
  <si>
    <t>Portfolio Holders</t>
  </si>
  <si>
    <t>Canvas Tents and Poles</t>
  </si>
  <si>
    <t>Coir(coconut) Matting for Tents</t>
  </si>
  <si>
    <t>Hand Press for Printing</t>
  </si>
  <si>
    <t>Wooden stacking furniture</t>
  </si>
  <si>
    <t>Compressor</t>
  </si>
  <si>
    <t>Embroidery Items</t>
  </si>
  <si>
    <t>Chainsaw</t>
  </si>
  <si>
    <t>Education Sports Equipment</t>
  </si>
  <si>
    <t>Electronic Organ</t>
  </si>
  <si>
    <t>Workmate</t>
  </si>
  <si>
    <t>9031.90.00</t>
  </si>
  <si>
    <t>Guitar</t>
  </si>
  <si>
    <t>Keyboard</t>
  </si>
  <si>
    <t>Bag of Wool 1 per knit m/c</t>
  </si>
  <si>
    <t>Treadle Sewing Machine</t>
  </si>
  <si>
    <t>Specialist sewing m/c (zig zag, o/lock, embroidery)</t>
  </si>
  <si>
    <t>Haberdashery (add 1 per 5 sew m/c)</t>
  </si>
  <si>
    <t>Ribber for Knit m/c</t>
  </si>
  <si>
    <t>Router or planer</t>
  </si>
  <si>
    <t>Circular or Table Saw</t>
  </si>
  <si>
    <t>Dumpie or other Levels</t>
  </si>
  <si>
    <t>Ramps</t>
  </si>
  <si>
    <t>Axle Stand</t>
  </si>
  <si>
    <t>Mechanics bits (grease gun etc.)</t>
  </si>
  <si>
    <t>Metal Lathe</t>
  </si>
  <si>
    <t>Electric Drills &amp; Power tools</t>
  </si>
  <si>
    <t>Shoe Repair Kit/Leather worker kit</t>
  </si>
  <si>
    <t>Walking Aids (crutches, frames, sticks)</t>
  </si>
  <si>
    <t>Lawnmower/rotovator</t>
  </si>
  <si>
    <t>Lab equipment &amp; Educational Supplies</t>
  </si>
  <si>
    <t>Educational Books (specify age groups)</t>
  </si>
  <si>
    <t>9023.00.00</t>
  </si>
  <si>
    <t>4901.99.00</t>
  </si>
  <si>
    <t>3924.10.00</t>
  </si>
  <si>
    <t>8205.70.00</t>
  </si>
  <si>
    <t>8452.10.00</t>
  </si>
  <si>
    <t>8447.20.00</t>
  </si>
  <si>
    <t>8465.99.00</t>
  </si>
  <si>
    <t>8202.10.00</t>
  </si>
  <si>
    <t>8465.92.00</t>
  </si>
  <si>
    <t>8205.30.00</t>
  </si>
  <si>
    <t>8469.00.00</t>
  </si>
  <si>
    <t>8471.41.00</t>
  </si>
  <si>
    <t>8471.30.00</t>
  </si>
  <si>
    <t>8443.39.00</t>
  </si>
  <si>
    <t>8206.00.00</t>
  </si>
  <si>
    <t>8201.90.00</t>
  </si>
  <si>
    <t>8708.99.00</t>
  </si>
  <si>
    <t>8203.10.00</t>
  </si>
  <si>
    <t>9030.90.00</t>
  </si>
  <si>
    <t>8465.95.00</t>
  </si>
  <si>
    <t>8468.80.00</t>
  </si>
  <si>
    <t>8706.00.00</t>
  </si>
  <si>
    <t>8453.80.00</t>
  </si>
  <si>
    <t>8714.19.00</t>
  </si>
  <si>
    <t>9402.90.00</t>
  </si>
  <si>
    <t>8713.90.00</t>
  </si>
  <si>
    <t>8432.80.00</t>
  </si>
  <si>
    <t>8501.53.00</t>
  </si>
  <si>
    <t>9202.90.00</t>
  </si>
  <si>
    <t>9207.10.00</t>
  </si>
  <si>
    <t>8421.21.00</t>
  </si>
  <si>
    <t>6309.00.00</t>
  </si>
  <si>
    <t>9018.90.00</t>
  </si>
  <si>
    <t>9504.90.00</t>
  </si>
  <si>
    <t>9018.50.09</t>
  </si>
  <si>
    <t>8609.00.00</t>
  </si>
  <si>
    <t>9208.90.00</t>
  </si>
  <si>
    <t>9506.99.00</t>
  </si>
  <si>
    <t>4202.92.00</t>
  </si>
  <si>
    <t>3926.10.00</t>
  </si>
  <si>
    <t>9509.00.00</t>
  </si>
  <si>
    <t>6306.29.00</t>
  </si>
  <si>
    <t>5702.20.00</t>
  </si>
  <si>
    <t>8443.13.10</t>
  </si>
  <si>
    <t>8414.30.00</t>
  </si>
  <si>
    <t>6308.00.00</t>
  </si>
  <si>
    <t>8467.81.00</t>
  </si>
  <si>
    <t>9701.10.00</t>
  </si>
  <si>
    <t>Carpentry Kit Workshop = Trade kit + below</t>
  </si>
  <si>
    <t>Welding accessories</t>
  </si>
  <si>
    <t>5107.10.00</t>
  </si>
  <si>
    <t>Uganda Tax value?</t>
  </si>
  <si>
    <t>5208.59.00</t>
  </si>
  <si>
    <t>6110.30.00</t>
  </si>
  <si>
    <t>Catering supplies/pots/pans/utensils</t>
  </si>
  <si>
    <t>Box/Item
 Nos.</t>
  </si>
  <si>
    <t>No. of
Boxes/
Items</t>
  </si>
  <si>
    <t>Water Filters</t>
  </si>
  <si>
    <r>
      <t>Price per M</t>
    </r>
    <r>
      <rPr>
        <vertAlign val="superscript"/>
        <sz val="10"/>
        <rFont val="Arial"/>
        <family val="2"/>
      </rPr>
      <t>3</t>
    </r>
  </si>
  <si>
    <t>Typewriters - Electric</t>
  </si>
  <si>
    <t>Groundworkers Kit (1 per 2 Builders kits)</t>
  </si>
  <si>
    <t xml:space="preserve">Garage Kit </t>
  </si>
  <si>
    <t>Vices - Wood</t>
  </si>
  <si>
    <t>Vices - Metal</t>
  </si>
  <si>
    <t>Boxes of books</t>
  </si>
  <si>
    <t>Industrial Sewing Machine</t>
  </si>
  <si>
    <t>Shipping Cost</t>
  </si>
  <si>
    <t>Customer Own Goods</t>
  </si>
  <si>
    <r>
      <t>Vol
M</t>
    </r>
    <r>
      <rPr>
        <b/>
        <vertAlign val="superscript"/>
        <sz val="10"/>
        <rFont val="Arial"/>
        <family val="2"/>
      </rPr>
      <t>3</t>
    </r>
  </si>
  <si>
    <t>OFFER</t>
  </si>
  <si>
    <t>MUBALE UMOJA WOMEN’S TRUST</t>
  </si>
  <si>
    <t>18.11.2016</t>
  </si>
  <si>
    <t xml:space="preserve">POBOX 216
KASESE
</t>
  </si>
  <si>
    <t>Uganda</t>
  </si>
  <si>
    <t>BWAMBALE MATHEW</t>
  </si>
  <si>
    <t>muwotinfo@yahoo.com</t>
  </si>
  <si>
    <t xml:space="preserve">+256781826644  </t>
  </si>
  <si>
    <t>David White</t>
  </si>
  <si>
    <t>metal vices</t>
  </si>
  <si>
    <t>1484000ugx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</si>
</sst>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£&quot;#,##0.00"/>
  </numFmts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 Black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8"/>
      <color indexed="52"/>
      <name val="Arial Black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textRotation="45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textRotation="45"/>
    </xf>
  </cellStyleXfs>
  <cellXfs count="115">
    <xf numFmtId="0" fontId="0" fillId="0" borderId="0" xfId="0">
      <alignment textRotation="45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2" fontId="2" fillId="0" borderId="5" xfId="0" applyNumberFormat="1" applyFont="1" applyBorder="1" applyAlignment="1"/>
    <xf numFmtId="2" fontId="2" fillId="0" borderId="4" xfId="0" applyNumberFormat="1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3" fillId="0" borderId="4" xfId="0" applyFont="1" applyBorder="1" applyAlignment="1"/>
    <xf numFmtId="0" fontId="2" fillId="0" borderId="3" xfId="0" applyFont="1" applyBorder="1" applyAlignment="1"/>
    <xf numFmtId="2" fontId="0" fillId="0" borderId="0" xfId="0" applyNumberFormat="1" applyBorder="1" applyAlignment="1"/>
    <xf numFmtId="0" fontId="5" fillId="0" borderId="0" xfId="0" applyFont="1" applyBorder="1" applyAlignment="1"/>
    <xf numFmtId="0" fontId="6" fillId="0" borderId="0" xfId="0" applyFont="1" applyAlignment="1"/>
    <xf numFmtId="0" fontId="2" fillId="0" borderId="5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2" fontId="2" fillId="0" borderId="0" xfId="0" applyNumberFormat="1" applyFont="1" applyBorder="1" applyAlignment="1"/>
    <xf numFmtId="2" fontId="7" fillId="0" borderId="4" xfId="0" applyNumberFormat="1" applyFont="1" applyBorder="1" applyAlignment="1"/>
    <xf numFmtId="2" fontId="2" fillId="0" borderId="4" xfId="0" applyNumberFormat="1" applyFont="1" applyBorder="1" applyAlignment="1">
      <alignment vertical="center"/>
    </xf>
    <xf numFmtId="0" fontId="1" fillId="0" borderId="0" xfId="0" applyFont="1">
      <alignment textRotation="45"/>
    </xf>
    <xf numFmtId="0" fontId="5" fillId="0" borderId="0" xfId="0" applyFont="1" applyAlignment="1">
      <alignment horizontal="right"/>
    </xf>
    <xf numFmtId="2" fontId="10" fillId="0" borderId="1" xfId="0" applyNumberFormat="1" applyFont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8" fillId="0" borderId="5" xfId="3" applyFont="1" applyBorder="1" applyAlignment="1">
      <alignment horizontal="left"/>
    </xf>
    <xf numFmtId="0" fontId="8" fillId="0" borderId="4" xfId="3" applyFont="1" applyBorder="1"/>
    <xf numFmtId="4" fontId="5" fillId="0" borderId="1" xfId="3" applyNumberFormat="1" applyFont="1" applyBorder="1"/>
    <xf numFmtId="0" fontId="1" fillId="0" borderId="0" xfId="3"/>
    <xf numFmtId="2" fontId="10" fillId="0" borderId="5" xfId="3" applyNumberFormat="1" applyFont="1" applyBorder="1" applyAlignment="1">
      <alignment horizontal="left"/>
    </xf>
    <xf numFmtId="0" fontId="8" fillId="0" borderId="0" xfId="3" applyFont="1" applyAlignment="1"/>
    <xf numFmtId="4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10" fillId="0" borderId="4" xfId="3" applyFont="1" applyBorder="1"/>
    <xf numFmtId="4" fontId="10" fillId="0" borderId="1" xfId="3" applyNumberFormat="1" applyFont="1" applyBorder="1"/>
    <xf numFmtId="3" fontId="1" fillId="0" borderId="1" xfId="3" applyNumberFormat="1" applyBorder="1" applyAlignment="1">
      <alignment horizontal="right"/>
    </xf>
    <xf numFmtId="166" fontId="10" fillId="0" borderId="1" xfId="3" applyNumberFormat="1" applyFont="1" applyBorder="1"/>
    <xf numFmtId="2" fontId="10" fillId="0" borderId="4" xfId="3" applyNumberFormat="1" applyFont="1" applyBorder="1" applyAlignment="1">
      <alignment horizontal="left"/>
    </xf>
    <xf numFmtId="2" fontId="10" fillId="0" borderId="6" xfId="3" applyNumberFormat="1" applyFont="1" applyBorder="1" applyAlignment="1">
      <alignment horizontal="left"/>
    </xf>
    <xf numFmtId="0" fontId="10" fillId="0" borderId="6" xfId="3" applyFont="1" applyBorder="1"/>
    <xf numFmtId="4" fontId="10" fillId="0" borderId="7" xfId="3" applyNumberFormat="1" applyFont="1" applyBorder="1"/>
    <xf numFmtId="3" fontId="1" fillId="0" borderId="7" xfId="3" applyNumberFormat="1" applyBorder="1" applyAlignment="1">
      <alignment horizontal="right"/>
    </xf>
    <xf numFmtId="0" fontId="10" fillId="0" borderId="5" xfId="3" applyFont="1" applyBorder="1" applyAlignment="1">
      <alignment horizontal="left"/>
    </xf>
    <xf numFmtId="4" fontId="1" fillId="0" borderId="0" xfId="3" applyNumberFormat="1"/>
    <xf numFmtId="0" fontId="1" fillId="0" borderId="4" xfId="3" applyBorder="1" applyAlignment="1"/>
    <xf numFmtId="0" fontId="5" fillId="0" borderId="0" xfId="3" applyFont="1" applyBorder="1"/>
    <xf numFmtId="166" fontId="10" fillId="0" borderId="5" xfId="3" applyNumberFormat="1" applyFont="1" applyBorder="1"/>
    <xf numFmtId="166" fontId="10" fillId="0" borderId="6" xfId="3" applyNumberFormat="1" applyFont="1" applyBorder="1"/>
    <xf numFmtId="0" fontId="10" fillId="0" borderId="0" xfId="3" applyFont="1"/>
    <xf numFmtId="0" fontId="5" fillId="0" borderId="0" xfId="0" applyFont="1" applyAlignment="1" applyProtection="1">
      <alignment horizontal="right"/>
    </xf>
    <xf numFmtId="0" fontId="10" fillId="0" borderId="0" xfId="3" applyFont="1" applyBorder="1"/>
    <xf numFmtId="2" fontId="10" fillId="0" borderId="6" xfId="3" applyNumberFormat="1" applyFont="1" applyBorder="1"/>
    <xf numFmtId="2" fontId="10" fillId="0" borderId="0" xfId="3" applyNumberFormat="1" applyFont="1" applyBorder="1"/>
    <xf numFmtId="166" fontId="10" fillId="0" borderId="4" xfId="3" applyNumberFormat="1" applyFont="1" applyBorder="1"/>
    <xf numFmtId="0" fontId="1" fillId="0" borderId="1" xfId="3" applyBorder="1"/>
    <xf numFmtId="0" fontId="10" fillId="3" borderId="6" xfId="3" applyFont="1" applyFill="1" applyBorder="1"/>
    <xf numFmtId="4" fontId="10" fillId="3" borderId="7" xfId="3" applyNumberFormat="1" applyFont="1" applyFill="1" applyBorder="1"/>
    <xf numFmtId="0" fontId="1" fillId="0" borderId="0" xfId="0" applyFont="1" applyAlignment="1"/>
    <xf numFmtId="0" fontId="0" fillId="4" borderId="0" xfId="0" applyFill="1" applyAlignment="1"/>
    <xf numFmtId="3" fontId="1" fillId="4" borderId="7" xfId="3" applyNumberFormat="1" applyFill="1" applyBorder="1" applyAlignment="1">
      <alignment horizontal="right"/>
    </xf>
    <xf numFmtId="166" fontId="10" fillId="4" borderId="1" xfId="3" applyNumberFormat="1" applyFont="1" applyFill="1" applyBorder="1"/>
    <xf numFmtId="0" fontId="5" fillId="5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/>
    </xf>
    <xf numFmtId="49" fontId="5" fillId="5" borderId="1" xfId="0" quotePrefix="1" applyNumberFormat="1" applyFont="1" applyFill="1" applyBorder="1" applyAlignment="1" applyProtection="1">
      <alignment horizontal="left"/>
      <protection locked="0"/>
    </xf>
    <xf numFmtId="1" fontId="2" fillId="5" borderId="1" xfId="0" applyNumberFormat="1" applyFont="1" applyFill="1" applyBorder="1" applyAlignment="1" applyProtection="1">
      <protection locked="0"/>
    </xf>
    <xf numFmtId="2" fontId="10" fillId="5" borderId="1" xfId="0" applyNumberFormat="1" applyFont="1" applyFill="1" applyBorder="1" applyAlignment="1" applyProtection="1">
      <alignment horizontal="right"/>
    </xf>
    <xf numFmtId="49" fontId="5" fillId="5" borderId="1" xfId="0" applyNumberFormat="1" applyFont="1" applyFill="1" applyBorder="1" applyAlignment="1" applyProtection="1">
      <alignment horizontal="left"/>
      <protection locked="0"/>
    </xf>
    <xf numFmtId="49" fontId="8" fillId="5" borderId="1" xfId="0" applyNumberFormat="1" applyFont="1" applyFill="1" applyBorder="1" applyAlignment="1" applyProtection="1">
      <protection locked="0"/>
    </xf>
    <xf numFmtId="49" fontId="8" fillId="5" borderId="1" xfId="0" quotePrefix="1" applyNumberFormat="1" applyFont="1" applyFill="1" applyBorder="1" applyAlignment="1" applyProtection="1">
      <protection locked="0"/>
    </xf>
    <xf numFmtId="49" fontId="3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/>
    <xf numFmtId="0" fontId="5" fillId="0" borderId="2" xfId="0" applyFont="1" applyBorder="1" applyAlignment="1">
      <alignment horizontal="center" wrapText="1"/>
    </xf>
    <xf numFmtId="0" fontId="0" fillId="0" borderId="0" xfId="0" applyAlignment="1"/>
    <xf numFmtId="0" fontId="8" fillId="0" borderId="0" xfId="0" applyFont="1" applyAlignment="1"/>
    <xf numFmtId="49" fontId="3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Alignment="1" applyProtection="1">
      <protection locked="0"/>
    </xf>
    <xf numFmtId="2" fontId="10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5" xfId="3" applyFont="1" applyBorder="1" applyAlignment="1">
      <alignment horizontal="center"/>
    </xf>
    <xf numFmtId="0" fontId="1" fillId="0" borderId="3" xfId="3" applyBorder="1" applyAlignment="1"/>
    <xf numFmtId="49" fontId="2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textRotation="45"/>
    </xf>
    <xf numFmtId="0" fontId="8" fillId="4" borderId="0" xfId="0" applyFont="1" applyFill="1" applyBorder="1" applyAlignment="1" applyProtection="1">
      <alignment vertical="center" wrapText="1"/>
      <protection locked="0"/>
    </xf>
    <xf numFmtId="0" fontId="19" fillId="4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0" fillId="2" borderId="0" xfId="4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0" borderId="0" xfId="0" applyAlignment="1"/>
    <xf numFmtId="0" fontId="2" fillId="4" borderId="0" xfId="0" applyFont="1" applyFill="1" applyAlignment="1" applyProtection="1">
      <alignment horizontal="center"/>
    </xf>
    <xf numFmtId="14" fontId="2" fillId="4" borderId="0" xfId="0" applyNumberFormat="1" applyFont="1" applyFill="1" applyAlignment="1" applyProtection="1">
      <alignment horizontal="center"/>
    </xf>
  </cellXfs>
  <cellStyles count="5">
    <cellStyle name="Comma 2" xfId="1"/>
    <cellStyle name="Currency 2" xfId="2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6</xdr:col>
      <xdr:colOff>591014</xdr:colOff>
      <xdr:row>0</xdr:row>
      <xdr:rowOff>857250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1848314" cy="857250"/>
        </a:xfrm>
        <a:prstGeom prst="rect">
          <a:avLst/>
        </a:prstGeom>
      </xdr:spPr>
    </xdr:pic>
    <xdr:clientData/>
  </xdr:twoCellAnchor>
  <xdr:twoCellAnchor>
    <xdr:from>
      <xdr:col>1</xdr:col>
      <xdr:colOff>28577</xdr:colOff>
      <xdr:row>1</xdr:row>
      <xdr:rowOff>2</xdr:rowOff>
    </xdr:from>
    <xdr:to>
      <xdr:col>9</xdr:col>
      <xdr:colOff>190500</xdr:colOff>
      <xdr:row>1</xdr:row>
      <xdr:rowOff>981075</xdr:rowOff>
    </xdr:to>
    <xdr:sp macro="" textlink="">
      <xdr:nvSpPr>
        <xdr:cNvPr id="12" name="TextBox 11"/>
        <xdr:cNvSpPr txBox="1"/>
      </xdr:nvSpPr>
      <xdr:spPr>
        <a:xfrm>
          <a:off x="685802" y="866777"/>
          <a:ext cx="5162548" cy="98107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865755" algn="ctr"/>
              <a:tab pos="5731510" algn="r"/>
            </a:tabLst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rgbClr val="7F495A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 Christian charity sending tools across the world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865755" algn="ctr"/>
              <a:tab pos="5731510" algn="r"/>
            </a:tabLst>
            <a:defRPr/>
          </a:pPr>
          <a:endParaRPr kumimoji="0" lang="en-GB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865755" algn="ctr"/>
              <a:tab pos="5731510" algn="r"/>
            </a:tabLst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487F9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Tools with a Mission, 2 Bailey Close, Hadleigh Road Industrial Estate, Ipswich, IP2 0UD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865755" algn="ctr"/>
              <a:tab pos="5731510" algn="r"/>
            </a:tabLst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487F9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t: 01473 210220    e: </a:t>
          </a:r>
          <a:r>
            <a:rPr kumimoji="0" lang="en-GB" sz="1000" b="0" i="0" u="sng" strike="noStrike" kern="0" cap="none" spc="0" normalizeH="0" baseline="0" noProof="0">
              <a:ln>
                <a:noFill/>
              </a:ln>
              <a:solidFill>
                <a:srgbClr val="487F9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  <a:hlinkClick xmlns:r="http://schemas.openxmlformats.org/officeDocument/2006/relationships" r:id=""/>
            </a:rPr>
            <a:t>admin@twam.co.uk</a:t>
          </a:r>
          <a:r>
            <a:rPr kumimoji="0" lang="en-GB" sz="1000" b="0" i="0" u="sng" strike="noStrike" kern="0" cap="none" spc="0" normalizeH="0" baseline="0" noProof="0">
              <a:ln>
                <a:noFill/>
              </a:ln>
              <a:solidFill>
                <a:srgbClr val="487F9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 twam.co.uk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Registered charity No: 1104903 (England and Wales)     SC044069 (Scotland)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A company limited by guarantee and registered in England no: 5114575</a:t>
          </a:r>
          <a:endParaRPr kumimoji="0" lang="en-GB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wotinf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5" sqref="B45:F45"/>
    </sheetView>
  </sheetViews>
  <sheetFormatPr defaultRowHeight="12.75" x14ac:dyDescent="0.2"/>
  <cols>
    <col min="1" max="1" width="3.140625" customWidth="1"/>
    <col min="2" max="2" width="49.85546875" style="50" customWidth="1"/>
    <col min="3" max="3" width="14" style="50" customWidth="1"/>
    <col min="4" max="4" width="10" style="65" customWidth="1"/>
    <col min="5" max="5" width="9.7109375" style="50" customWidth="1"/>
    <col min="6" max="6" width="11.28515625" style="50" customWidth="1"/>
    <col min="7" max="7" width="5" style="50" customWidth="1"/>
    <col min="8" max="16384" width="9.140625" style="50"/>
  </cols>
  <sheetData>
    <row r="1" spans="2:7" ht="15" x14ac:dyDescent="0.25">
      <c r="B1" s="48" t="s">
        <v>3</v>
      </c>
      <c r="C1" s="47" t="s">
        <v>50</v>
      </c>
      <c r="D1" s="49" t="s">
        <v>51</v>
      </c>
      <c r="E1" s="102" t="s">
        <v>154</v>
      </c>
      <c r="F1" s="103"/>
      <c r="G1" s="66"/>
    </row>
    <row r="2" spans="2:7" ht="15" x14ac:dyDescent="0.25">
      <c r="B2" s="52" t="s">
        <v>52</v>
      </c>
      <c r="C2" s="52"/>
      <c r="D2" s="53" t="s">
        <v>53</v>
      </c>
      <c r="E2" s="54" t="s">
        <v>54</v>
      </c>
      <c r="F2" s="54" t="s">
        <v>55</v>
      </c>
      <c r="G2" s="67"/>
    </row>
    <row r="3" spans="2:7" ht="14.25" x14ac:dyDescent="0.2">
      <c r="B3" s="55" t="s">
        <v>86</v>
      </c>
      <c r="C3" s="59" t="s">
        <v>107</v>
      </c>
      <c r="D3" s="56">
        <v>0.25</v>
      </c>
      <c r="E3" s="57">
        <v>100000</v>
      </c>
      <c r="F3" s="58">
        <f>+E3/4000</f>
        <v>25</v>
      </c>
      <c r="G3" s="68"/>
    </row>
    <row r="4" spans="2:7" ht="14.25" x14ac:dyDescent="0.2">
      <c r="B4" s="55" t="s">
        <v>22</v>
      </c>
      <c r="C4" s="59" t="s">
        <v>107</v>
      </c>
      <c r="D4" s="56">
        <v>0.05</v>
      </c>
      <c r="E4" s="57">
        <v>60000</v>
      </c>
      <c r="F4" s="58">
        <f t="shared" ref="F4:F72" si="0">+E4/4000</f>
        <v>15</v>
      </c>
      <c r="G4" s="68"/>
    </row>
    <row r="5" spans="2:7" ht="14.25" x14ac:dyDescent="0.2">
      <c r="B5" s="55" t="s">
        <v>26</v>
      </c>
      <c r="C5" s="59" t="s">
        <v>107</v>
      </c>
      <c r="D5" s="56">
        <v>0.05</v>
      </c>
      <c r="E5" s="57">
        <v>60000</v>
      </c>
      <c r="F5" s="58">
        <f t="shared" si="0"/>
        <v>15</v>
      </c>
      <c r="G5" s="68"/>
    </row>
    <row r="6" spans="2:7" ht="14.25" x14ac:dyDescent="0.2">
      <c r="B6" s="55" t="s">
        <v>88</v>
      </c>
      <c r="C6" s="59" t="s">
        <v>107</v>
      </c>
      <c r="D6" s="56">
        <v>0.05</v>
      </c>
      <c r="E6" s="57">
        <v>80000</v>
      </c>
      <c r="F6" s="58">
        <f t="shared" si="0"/>
        <v>20</v>
      </c>
      <c r="G6" s="68"/>
    </row>
    <row r="7" spans="2:7" ht="14.25" x14ac:dyDescent="0.2">
      <c r="B7" s="55" t="s">
        <v>32</v>
      </c>
      <c r="C7" s="59" t="s">
        <v>108</v>
      </c>
      <c r="D7" s="56">
        <v>0.05</v>
      </c>
      <c r="E7" s="57">
        <v>60000</v>
      </c>
      <c r="F7" s="58">
        <f t="shared" si="0"/>
        <v>15</v>
      </c>
      <c r="G7" s="68"/>
    </row>
    <row r="8" spans="2:7" ht="14.25" customHeight="1" x14ac:dyDescent="0.2">
      <c r="B8" s="55" t="s">
        <v>89</v>
      </c>
      <c r="C8" s="59" t="s">
        <v>108</v>
      </c>
      <c r="D8" s="56">
        <v>0.05</v>
      </c>
      <c r="E8" s="57">
        <v>20000</v>
      </c>
      <c r="F8" s="58">
        <f t="shared" si="0"/>
        <v>5</v>
      </c>
      <c r="G8" s="68"/>
    </row>
    <row r="9" spans="2:7" ht="14.25" x14ac:dyDescent="0.2">
      <c r="B9" s="55" t="s">
        <v>85</v>
      </c>
      <c r="C9" s="59" t="s">
        <v>153</v>
      </c>
      <c r="D9" s="56">
        <v>0.1</v>
      </c>
      <c r="E9" s="57">
        <v>5000</v>
      </c>
      <c r="F9" s="58">
        <f t="shared" si="0"/>
        <v>1.25</v>
      </c>
      <c r="G9" s="68"/>
    </row>
    <row r="10" spans="2:7" ht="14.25" x14ac:dyDescent="0.2">
      <c r="B10" s="55" t="s">
        <v>18</v>
      </c>
      <c r="C10" s="59" t="s">
        <v>153</v>
      </c>
      <c r="D10" s="62">
        <v>0.1</v>
      </c>
      <c r="E10" s="63">
        <v>10000</v>
      </c>
      <c r="F10" s="58">
        <f t="shared" si="0"/>
        <v>2.5</v>
      </c>
      <c r="G10" s="68"/>
    </row>
    <row r="11" spans="2:7" ht="14.25" x14ac:dyDescent="0.2">
      <c r="B11" s="55" t="s">
        <v>30</v>
      </c>
      <c r="C11" s="73" t="s">
        <v>109</v>
      </c>
      <c r="D11" s="62">
        <v>0.05</v>
      </c>
      <c r="E11" s="63">
        <v>75000</v>
      </c>
      <c r="F11" s="58">
        <f t="shared" si="0"/>
        <v>18.75</v>
      </c>
      <c r="G11" s="68"/>
    </row>
    <row r="12" spans="2:7" ht="14.25" x14ac:dyDescent="0.2">
      <c r="B12" s="55" t="s">
        <v>47</v>
      </c>
      <c r="C12" s="73" t="s">
        <v>109</v>
      </c>
      <c r="D12" s="62">
        <v>0.05</v>
      </c>
      <c r="E12" s="63">
        <v>75000</v>
      </c>
      <c r="F12" s="58">
        <f t="shared" si="0"/>
        <v>18.75</v>
      </c>
      <c r="G12" s="68"/>
    </row>
    <row r="13" spans="2:7" ht="14.25" x14ac:dyDescent="0.2">
      <c r="B13" s="55" t="s">
        <v>31</v>
      </c>
      <c r="C13" s="73" t="s">
        <v>110</v>
      </c>
      <c r="D13" s="62">
        <v>0.01</v>
      </c>
      <c r="E13" s="63">
        <v>5000</v>
      </c>
      <c r="F13" s="58">
        <f t="shared" si="0"/>
        <v>1.25</v>
      </c>
      <c r="G13" s="68"/>
    </row>
    <row r="14" spans="2:7" ht="14.25" x14ac:dyDescent="0.2">
      <c r="B14" s="55" t="s">
        <v>151</v>
      </c>
      <c r="C14" s="73" t="s">
        <v>109</v>
      </c>
      <c r="D14" s="62">
        <v>0.25</v>
      </c>
      <c r="E14" s="63">
        <v>225000</v>
      </c>
      <c r="F14" s="58">
        <f t="shared" si="0"/>
        <v>56.25</v>
      </c>
      <c r="G14" s="68"/>
    </row>
    <row r="15" spans="2:7" ht="14.25" x14ac:dyDescent="0.2">
      <c r="B15" s="55" t="s">
        <v>41</v>
      </c>
      <c r="C15" s="73" t="s">
        <v>109</v>
      </c>
      <c r="D15" s="62">
        <v>0.5</v>
      </c>
      <c r="E15" s="63">
        <v>265000</v>
      </c>
      <c r="F15" s="58">
        <f t="shared" si="0"/>
        <v>66.25</v>
      </c>
      <c r="G15" s="68"/>
    </row>
    <row r="16" spans="2:7" ht="14.25" x14ac:dyDescent="0.2">
      <c r="B16" s="55" t="s">
        <v>38</v>
      </c>
      <c r="C16" s="73" t="s">
        <v>112</v>
      </c>
      <c r="D16" s="62">
        <v>0.2</v>
      </c>
      <c r="E16" s="63">
        <v>75000</v>
      </c>
      <c r="F16" s="58">
        <f t="shared" si="0"/>
        <v>18.75</v>
      </c>
      <c r="G16" s="68"/>
    </row>
    <row r="17" spans="2:7" ht="14.25" x14ac:dyDescent="0.2">
      <c r="B17" s="55" t="s">
        <v>91</v>
      </c>
      <c r="C17" s="73" t="s">
        <v>112</v>
      </c>
      <c r="D17" s="62">
        <v>0.2</v>
      </c>
      <c r="E17" s="63">
        <v>75000</v>
      </c>
      <c r="F17" s="58">
        <f t="shared" si="0"/>
        <v>18.75</v>
      </c>
      <c r="G17" s="68"/>
    </row>
    <row r="18" spans="2:7" ht="14.25" x14ac:dyDescent="0.2">
      <c r="B18" s="55" t="s">
        <v>46</v>
      </c>
      <c r="C18" s="60" t="s">
        <v>113</v>
      </c>
      <c r="D18" s="62">
        <v>0.02</v>
      </c>
      <c r="E18" s="63">
        <v>10000</v>
      </c>
      <c r="F18" s="58">
        <f t="shared" si="0"/>
        <v>2.5</v>
      </c>
      <c r="G18" s="68"/>
    </row>
    <row r="19" spans="2:7" ht="14.25" x14ac:dyDescent="0.2">
      <c r="B19" s="55" t="s">
        <v>162</v>
      </c>
      <c r="C19" s="60" t="s">
        <v>113</v>
      </c>
      <c r="D19" s="62">
        <v>0.05</v>
      </c>
      <c r="E19" s="63">
        <v>15000</v>
      </c>
      <c r="F19" s="58">
        <f t="shared" si="0"/>
        <v>3.75</v>
      </c>
      <c r="G19" s="68"/>
    </row>
    <row r="20" spans="2:7" ht="14.25" x14ac:dyDescent="0.2">
      <c r="B20" s="55" t="s">
        <v>6</v>
      </c>
      <c r="C20" s="73" t="s">
        <v>114</v>
      </c>
      <c r="D20" s="62">
        <v>0.1</v>
      </c>
      <c r="E20" s="63">
        <v>50000</v>
      </c>
      <c r="F20" s="58">
        <f t="shared" si="0"/>
        <v>12.5</v>
      </c>
      <c r="G20" s="68"/>
    </row>
    <row r="21" spans="2:7" ht="14.25" x14ac:dyDescent="0.2">
      <c r="B21" s="55" t="s">
        <v>23</v>
      </c>
      <c r="C21" s="73" t="s">
        <v>115</v>
      </c>
      <c r="D21" s="62">
        <v>0.02</v>
      </c>
      <c r="E21" s="63">
        <v>75000</v>
      </c>
      <c r="F21" s="58">
        <f t="shared" si="0"/>
        <v>18.75</v>
      </c>
      <c r="G21" s="68"/>
    </row>
    <row r="22" spans="2:7" ht="14.25" x14ac:dyDescent="0.2">
      <c r="B22" s="55" t="s">
        <v>27</v>
      </c>
      <c r="C22" s="73" t="s">
        <v>116</v>
      </c>
      <c r="D22" s="62">
        <v>0.02</v>
      </c>
      <c r="E22" s="63">
        <v>15000</v>
      </c>
      <c r="F22" s="58">
        <f t="shared" si="0"/>
        <v>3.75</v>
      </c>
      <c r="G22" s="68"/>
    </row>
    <row r="23" spans="2:7" ht="14.25" x14ac:dyDescent="0.2">
      <c r="B23" s="55" t="s">
        <v>14</v>
      </c>
      <c r="C23" s="73" t="s">
        <v>116</v>
      </c>
      <c r="D23" s="62">
        <v>0.05</v>
      </c>
      <c r="E23" s="63">
        <v>20000</v>
      </c>
      <c r="F23" s="58">
        <f t="shared" si="0"/>
        <v>5</v>
      </c>
      <c r="G23" s="68"/>
    </row>
    <row r="24" spans="2:7" ht="14.25" x14ac:dyDescent="0.2">
      <c r="B24" s="55" t="s">
        <v>21</v>
      </c>
      <c r="C24" s="61" t="s">
        <v>117</v>
      </c>
      <c r="D24" s="62">
        <v>0.05</v>
      </c>
      <c r="E24" s="63">
        <v>55000</v>
      </c>
      <c r="F24" s="58">
        <f t="shared" si="0"/>
        <v>13.75</v>
      </c>
      <c r="G24" s="68"/>
    </row>
    <row r="25" spans="2:7" ht="14.25" x14ac:dyDescent="0.2">
      <c r="B25" s="55" t="s">
        <v>163</v>
      </c>
      <c r="C25" s="73" t="s">
        <v>118</v>
      </c>
      <c r="D25" s="62">
        <v>0.05</v>
      </c>
      <c r="E25" s="63">
        <v>20000</v>
      </c>
      <c r="F25" s="58">
        <f t="shared" si="0"/>
        <v>5</v>
      </c>
      <c r="G25" s="68"/>
    </row>
    <row r="26" spans="2:7" ht="14.25" x14ac:dyDescent="0.2">
      <c r="B26" s="55" t="s">
        <v>24</v>
      </c>
      <c r="C26" s="73" t="s">
        <v>119</v>
      </c>
      <c r="D26" s="62">
        <v>0.05</v>
      </c>
      <c r="E26" s="63">
        <v>55000</v>
      </c>
      <c r="F26" s="58">
        <f t="shared" si="0"/>
        <v>13.75</v>
      </c>
      <c r="G26" s="68"/>
    </row>
    <row r="27" spans="2:7" ht="14.25" x14ac:dyDescent="0.2">
      <c r="B27" s="55" t="s">
        <v>164</v>
      </c>
      <c r="C27" s="73" t="s">
        <v>119</v>
      </c>
      <c r="D27" s="62">
        <v>0.15</v>
      </c>
      <c r="E27" s="63">
        <v>165000</v>
      </c>
      <c r="F27" s="58">
        <f t="shared" si="0"/>
        <v>41.25</v>
      </c>
    </row>
    <row r="28" spans="2:7" ht="14.25" x14ac:dyDescent="0.2">
      <c r="B28" s="55" t="s">
        <v>8</v>
      </c>
      <c r="C28" s="73" t="s">
        <v>117</v>
      </c>
      <c r="D28" s="62">
        <v>0.05</v>
      </c>
      <c r="E28" s="63">
        <v>55000</v>
      </c>
      <c r="F28" s="58">
        <f t="shared" si="0"/>
        <v>13.75</v>
      </c>
      <c r="G28" s="68"/>
    </row>
    <row r="29" spans="2:7" ht="14.25" x14ac:dyDescent="0.2">
      <c r="B29" s="55" t="s">
        <v>9</v>
      </c>
      <c r="C29" s="73" t="s">
        <v>121</v>
      </c>
      <c r="D29" s="62">
        <v>0.02</v>
      </c>
      <c r="E29" s="63">
        <v>35000</v>
      </c>
      <c r="F29" s="58">
        <f t="shared" si="0"/>
        <v>8.75</v>
      </c>
      <c r="G29" s="68"/>
    </row>
    <row r="30" spans="2:7" ht="14.25" x14ac:dyDescent="0.2">
      <c r="B30" s="55" t="s">
        <v>97</v>
      </c>
      <c r="C30" s="73" t="s">
        <v>122</v>
      </c>
      <c r="D30" s="62">
        <v>0.05</v>
      </c>
      <c r="E30" s="63">
        <v>45000</v>
      </c>
      <c r="F30" s="58">
        <f t="shared" si="0"/>
        <v>11.25</v>
      </c>
      <c r="G30" s="68"/>
    </row>
    <row r="31" spans="2:7" ht="14.25" x14ac:dyDescent="0.2">
      <c r="B31" s="55" t="s">
        <v>28</v>
      </c>
      <c r="C31" s="74" t="s">
        <v>112</v>
      </c>
      <c r="D31" s="62">
        <v>0.05</v>
      </c>
      <c r="E31" s="63">
        <v>45000</v>
      </c>
      <c r="F31" s="58">
        <f t="shared" si="0"/>
        <v>11.25</v>
      </c>
    </row>
    <row r="32" spans="2:7" ht="14.25" x14ac:dyDescent="0.2">
      <c r="B32" s="55" t="s">
        <v>34</v>
      </c>
      <c r="C32" s="73" t="s">
        <v>124</v>
      </c>
      <c r="D32" s="62">
        <v>0.1</v>
      </c>
      <c r="E32" s="63">
        <v>55000</v>
      </c>
      <c r="F32" s="58">
        <f t="shared" si="0"/>
        <v>13.75</v>
      </c>
      <c r="G32" s="68"/>
    </row>
    <row r="33" spans="2:7" ht="14.25" x14ac:dyDescent="0.2">
      <c r="B33" s="55" t="s">
        <v>98</v>
      </c>
      <c r="C33" s="61" t="s">
        <v>125</v>
      </c>
      <c r="D33" s="62">
        <v>0.05</v>
      </c>
      <c r="E33" s="63">
        <v>55000</v>
      </c>
      <c r="F33" s="58">
        <f t="shared" si="0"/>
        <v>13.75</v>
      </c>
      <c r="G33" s="68"/>
    </row>
    <row r="34" spans="2:7" ht="14.25" x14ac:dyDescent="0.2">
      <c r="B34" s="55" t="s">
        <v>36</v>
      </c>
      <c r="C34" s="74" t="s">
        <v>123</v>
      </c>
      <c r="D34" s="62">
        <v>0.1</v>
      </c>
      <c r="E34" s="63">
        <v>75000</v>
      </c>
      <c r="F34" s="58">
        <f t="shared" si="0"/>
        <v>18.75</v>
      </c>
    </row>
    <row r="35" spans="2:7" ht="14.25" x14ac:dyDescent="0.2">
      <c r="B35" s="55" t="s">
        <v>152</v>
      </c>
      <c r="C35" s="73" t="s">
        <v>123</v>
      </c>
      <c r="D35" s="62">
        <v>0.05</v>
      </c>
      <c r="E35" s="63">
        <v>15000</v>
      </c>
      <c r="F35" s="58">
        <f t="shared" si="0"/>
        <v>3.75</v>
      </c>
      <c r="G35" s="68"/>
    </row>
    <row r="36" spans="2:7" ht="14.25" x14ac:dyDescent="0.2">
      <c r="B36" s="55" t="s">
        <v>15</v>
      </c>
      <c r="C36" s="73" t="s">
        <v>126</v>
      </c>
      <c r="D36" s="62">
        <v>0.25</v>
      </c>
      <c r="E36" s="63">
        <v>40000</v>
      </c>
      <c r="F36" s="58">
        <f t="shared" si="0"/>
        <v>10</v>
      </c>
      <c r="G36" s="68"/>
    </row>
    <row r="37" spans="2:7" ht="14.25" x14ac:dyDescent="0.2">
      <c r="B37" s="55" t="s">
        <v>16</v>
      </c>
      <c r="C37" s="73" t="s">
        <v>127</v>
      </c>
      <c r="D37" s="62">
        <v>0.2</v>
      </c>
      <c r="E37" s="63">
        <v>40000</v>
      </c>
      <c r="F37" s="58">
        <f t="shared" si="0"/>
        <v>10</v>
      </c>
      <c r="G37" s="68"/>
    </row>
    <row r="38" spans="2:7" ht="14.25" x14ac:dyDescent="0.2">
      <c r="B38" s="55" t="s">
        <v>99</v>
      </c>
      <c r="C38" s="74" t="s">
        <v>128</v>
      </c>
      <c r="D38" s="62">
        <v>0.01</v>
      </c>
      <c r="E38" s="63">
        <v>5000</v>
      </c>
      <c r="F38" s="58">
        <f t="shared" si="0"/>
        <v>1.25</v>
      </c>
    </row>
    <row r="39" spans="2:7" ht="14.25" x14ac:dyDescent="0.2">
      <c r="B39" s="55" t="s">
        <v>10</v>
      </c>
      <c r="C39" s="73" t="s">
        <v>118</v>
      </c>
      <c r="D39" s="62">
        <v>0.1</v>
      </c>
      <c r="E39" s="63">
        <v>45000</v>
      </c>
      <c r="F39" s="58">
        <f t="shared" si="0"/>
        <v>11.25</v>
      </c>
      <c r="G39" s="68"/>
    </row>
    <row r="40" spans="2:7" ht="14.25" x14ac:dyDescent="0.2">
      <c r="B40" s="55" t="s">
        <v>100</v>
      </c>
      <c r="C40" s="73" t="s">
        <v>129</v>
      </c>
      <c r="D40" s="62">
        <v>0.25</v>
      </c>
      <c r="E40" s="63">
        <v>100000</v>
      </c>
      <c r="F40" s="58">
        <f t="shared" si="0"/>
        <v>25</v>
      </c>
      <c r="G40" s="68"/>
    </row>
    <row r="41" spans="2:7" ht="14.25" x14ac:dyDescent="0.2">
      <c r="B41" s="55" t="s">
        <v>102</v>
      </c>
      <c r="C41" s="70" t="s">
        <v>104</v>
      </c>
      <c r="D41" s="62">
        <v>0.02</v>
      </c>
      <c r="E41" s="63">
        <v>10000</v>
      </c>
      <c r="F41" s="58">
        <f t="shared" si="0"/>
        <v>2.5</v>
      </c>
      <c r="G41" s="68"/>
    </row>
    <row r="42" spans="2:7" ht="14.25" x14ac:dyDescent="0.2">
      <c r="B42" s="55" t="s">
        <v>44</v>
      </c>
      <c r="C42" s="74" t="s">
        <v>117</v>
      </c>
      <c r="D42" s="62">
        <v>0.05</v>
      </c>
      <c r="E42" s="63">
        <v>40000</v>
      </c>
      <c r="F42" s="58">
        <f t="shared" si="0"/>
        <v>10</v>
      </c>
    </row>
    <row r="43" spans="2:7" ht="14.25" x14ac:dyDescent="0.2">
      <c r="B43" s="55" t="s">
        <v>167</v>
      </c>
      <c r="C43" s="70" t="s">
        <v>104</v>
      </c>
      <c r="D43" s="62">
        <v>0.02</v>
      </c>
      <c r="E43" s="63">
        <v>10000</v>
      </c>
      <c r="F43" s="58">
        <f t="shared" si="0"/>
        <v>2.5</v>
      </c>
    </row>
    <row r="44" spans="2:7" ht="14.25" x14ac:dyDescent="0.2">
      <c r="B44" s="55" t="s">
        <v>157</v>
      </c>
      <c r="C44" s="61" t="s">
        <v>105</v>
      </c>
      <c r="D44" s="62">
        <v>0.05</v>
      </c>
      <c r="E44" s="63">
        <v>25000</v>
      </c>
      <c r="F44" s="58">
        <f t="shared" si="0"/>
        <v>6.25</v>
      </c>
      <c r="G44" s="68"/>
    </row>
    <row r="45" spans="2:7" ht="14.25" x14ac:dyDescent="0.2">
      <c r="B45" s="77"/>
      <c r="C45" s="77"/>
      <c r="D45" s="78"/>
      <c r="E45" s="81"/>
      <c r="F45" s="82">
        <f t="shared" ref="F45" si="1">+E45/4000</f>
        <v>0</v>
      </c>
      <c r="G45" s="68"/>
    </row>
    <row r="46" spans="2:7" ht="14.25" x14ac:dyDescent="0.2">
      <c r="B46" s="77"/>
      <c r="C46" s="77"/>
      <c r="D46" s="78"/>
      <c r="E46" s="81"/>
      <c r="F46" s="82">
        <f t="shared" si="0"/>
        <v>0</v>
      </c>
      <c r="G46" s="68"/>
    </row>
    <row r="47" spans="2:7" ht="14.25" x14ac:dyDescent="0.2">
      <c r="B47" s="77"/>
      <c r="C47" s="77"/>
      <c r="D47" s="78"/>
      <c r="E47" s="81"/>
      <c r="F47" s="82">
        <f t="shared" si="0"/>
        <v>0</v>
      </c>
      <c r="G47" s="68"/>
    </row>
    <row r="48" spans="2:7" ht="14.25" x14ac:dyDescent="0.2">
      <c r="B48" s="77"/>
      <c r="C48" s="77"/>
      <c r="D48" s="78"/>
      <c r="E48" s="81"/>
      <c r="F48" s="82">
        <f t="shared" si="0"/>
        <v>0</v>
      </c>
      <c r="G48" s="68"/>
    </row>
    <row r="49" spans="2:7" ht="14.25" x14ac:dyDescent="0.2">
      <c r="B49" s="77"/>
      <c r="C49" s="77"/>
      <c r="D49" s="78"/>
      <c r="E49" s="81"/>
      <c r="F49" s="82">
        <f t="shared" si="0"/>
        <v>0</v>
      </c>
      <c r="G49" s="68"/>
    </row>
    <row r="50" spans="2:7" ht="14.25" x14ac:dyDescent="0.2">
      <c r="B50" s="77"/>
      <c r="C50" s="77"/>
      <c r="D50" s="78"/>
      <c r="E50" s="81"/>
      <c r="F50" s="82">
        <f t="shared" si="0"/>
        <v>0</v>
      </c>
      <c r="G50" s="68"/>
    </row>
    <row r="51" spans="2:7" ht="14.25" x14ac:dyDescent="0.2">
      <c r="B51" s="77"/>
      <c r="C51" s="77"/>
      <c r="D51" s="78"/>
      <c r="E51" s="81"/>
      <c r="F51" s="82">
        <f t="shared" si="0"/>
        <v>0</v>
      </c>
      <c r="G51" s="68"/>
    </row>
    <row r="52" spans="2:7" ht="14.25" x14ac:dyDescent="0.2">
      <c r="B52" s="77"/>
      <c r="C52" s="77"/>
      <c r="D52" s="78"/>
      <c r="E52" s="81"/>
      <c r="F52" s="82">
        <f t="shared" si="0"/>
        <v>0</v>
      </c>
      <c r="G52" s="68"/>
    </row>
    <row r="53" spans="2:7" ht="14.25" x14ac:dyDescent="0.2">
      <c r="B53" s="77"/>
      <c r="C53" s="77"/>
      <c r="D53" s="78"/>
      <c r="E53" s="81"/>
      <c r="F53" s="82">
        <f t="shared" si="0"/>
        <v>0</v>
      </c>
      <c r="G53" s="68"/>
    </row>
    <row r="54" spans="2:7" ht="14.25" x14ac:dyDescent="0.2">
      <c r="B54" s="77"/>
      <c r="C54" s="77"/>
      <c r="D54" s="78"/>
      <c r="E54" s="81"/>
      <c r="F54" s="82">
        <f t="shared" si="0"/>
        <v>0</v>
      </c>
      <c r="G54" s="68"/>
    </row>
    <row r="55" spans="2:7" ht="14.25" x14ac:dyDescent="0.2">
      <c r="B55" s="77"/>
      <c r="C55" s="77"/>
      <c r="D55" s="78"/>
      <c r="E55" s="81"/>
      <c r="F55" s="82">
        <f t="shared" si="0"/>
        <v>0</v>
      </c>
      <c r="G55" s="68"/>
    </row>
    <row r="56" spans="2:7" ht="14.25" x14ac:dyDescent="0.2">
      <c r="B56" s="77"/>
      <c r="C56" s="77"/>
      <c r="D56" s="78"/>
      <c r="E56" s="81"/>
      <c r="F56" s="82">
        <f t="shared" si="0"/>
        <v>0</v>
      </c>
      <c r="G56" s="68"/>
    </row>
    <row r="57" spans="2:7" ht="14.25" x14ac:dyDescent="0.2">
      <c r="B57" s="77"/>
      <c r="C57" s="77"/>
      <c r="D57" s="78"/>
      <c r="E57" s="81"/>
      <c r="F57" s="82">
        <f t="shared" si="0"/>
        <v>0</v>
      </c>
      <c r="G57" s="68"/>
    </row>
    <row r="58" spans="2:7" ht="14.25" x14ac:dyDescent="0.2">
      <c r="B58" s="77"/>
      <c r="C58" s="77"/>
      <c r="D58" s="78"/>
      <c r="E58" s="81"/>
      <c r="F58" s="82">
        <f t="shared" si="0"/>
        <v>0</v>
      </c>
      <c r="G58" s="68"/>
    </row>
    <row r="59" spans="2:7" ht="14.25" x14ac:dyDescent="0.2">
      <c r="B59" s="77"/>
      <c r="C59" s="77"/>
      <c r="D59" s="78"/>
      <c r="E59" s="81"/>
      <c r="F59" s="82">
        <f t="shared" si="0"/>
        <v>0</v>
      </c>
      <c r="G59" s="68"/>
    </row>
    <row r="60" spans="2:7" ht="14.25" x14ac:dyDescent="0.2">
      <c r="B60" s="77"/>
      <c r="C60" s="77"/>
      <c r="D60" s="78"/>
      <c r="E60" s="81"/>
      <c r="F60" s="82">
        <f t="shared" si="0"/>
        <v>0</v>
      </c>
      <c r="G60" s="68"/>
    </row>
    <row r="61" spans="2:7" ht="14.25" x14ac:dyDescent="0.2">
      <c r="B61" s="77"/>
      <c r="C61" s="77"/>
      <c r="D61" s="78"/>
      <c r="E61" s="81"/>
      <c r="F61" s="82">
        <f t="shared" si="0"/>
        <v>0</v>
      </c>
      <c r="G61" s="68"/>
    </row>
    <row r="62" spans="2:7" ht="14.25" x14ac:dyDescent="0.2">
      <c r="B62" s="77"/>
      <c r="C62" s="77"/>
      <c r="D62" s="78"/>
      <c r="E62" s="81"/>
      <c r="F62" s="82">
        <f t="shared" si="0"/>
        <v>0</v>
      </c>
      <c r="G62" s="68"/>
    </row>
    <row r="63" spans="2:7" ht="14.25" x14ac:dyDescent="0.2">
      <c r="B63" s="77"/>
      <c r="C63" s="77"/>
      <c r="D63" s="78"/>
      <c r="E63" s="81"/>
      <c r="F63" s="82">
        <f t="shared" si="0"/>
        <v>0</v>
      </c>
      <c r="G63" s="68"/>
    </row>
    <row r="64" spans="2:7" ht="14.25" x14ac:dyDescent="0.2">
      <c r="B64" s="77"/>
      <c r="C64" s="77"/>
      <c r="D64" s="78"/>
      <c r="E64" s="81"/>
      <c r="F64" s="82">
        <f t="shared" si="0"/>
        <v>0</v>
      </c>
      <c r="G64" s="68"/>
    </row>
    <row r="65" spans="2:7" ht="14.25" x14ac:dyDescent="0.2">
      <c r="B65" s="77"/>
      <c r="C65" s="77"/>
      <c r="D65" s="78"/>
      <c r="E65" s="81"/>
      <c r="F65" s="82">
        <f t="shared" si="0"/>
        <v>0</v>
      </c>
      <c r="G65" s="68"/>
    </row>
    <row r="66" spans="2:7" ht="14.25" x14ac:dyDescent="0.2">
      <c r="B66" s="77"/>
      <c r="C66" s="77"/>
      <c r="D66" s="78"/>
      <c r="E66" s="81"/>
      <c r="F66" s="82">
        <f t="shared" si="0"/>
        <v>0</v>
      </c>
      <c r="G66" s="68"/>
    </row>
    <row r="67" spans="2:7" ht="14.25" x14ac:dyDescent="0.2">
      <c r="B67" s="77"/>
      <c r="C67" s="77"/>
      <c r="D67" s="78"/>
      <c r="E67" s="81"/>
      <c r="F67" s="82">
        <f t="shared" si="0"/>
        <v>0</v>
      </c>
      <c r="G67" s="68"/>
    </row>
    <row r="68" spans="2:7" ht="14.25" x14ac:dyDescent="0.2">
      <c r="B68" s="77"/>
      <c r="C68" s="77"/>
      <c r="D68" s="78"/>
      <c r="E68" s="81"/>
      <c r="F68" s="82">
        <f t="shared" si="0"/>
        <v>0</v>
      </c>
      <c r="G68" s="68"/>
    </row>
    <row r="69" spans="2:7" ht="14.25" x14ac:dyDescent="0.2">
      <c r="B69" s="77"/>
      <c r="C69" s="77"/>
      <c r="D69" s="78"/>
      <c r="E69" s="81"/>
      <c r="F69" s="82">
        <f t="shared" si="0"/>
        <v>0</v>
      </c>
      <c r="G69" s="68"/>
    </row>
    <row r="70" spans="2:7" ht="14.25" x14ac:dyDescent="0.2">
      <c r="B70" s="77"/>
      <c r="C70" s="77"/>
      <c r="D70" s="78"/>
      <c r="E70" s="81"/>
      <c r="F70" s="82">
        <f t="shared" si="0"/>
        <v>0</v>
      </c>
      <c r="G70" s="68"/>
    </row>
    <row r="71" spans="2:7" ht="14.25" x14ac:dyDescent="0.2">
      <c r="B71" s="55" t="s">
        <v>168</v>
      </c>
      <c r="C71" s="59" t="s">
        <v>107</v>
      </c>
      <c r="D71" s="56">
        <v>0.3</v>
      </c>
      <c r="E71" s="57">
        <v>120000</v>
      </c>
      <c r="F71" s="58">
        <f t="shared" si="0"/>
        <v>30</v>
      </c>
      <c r="G71" s="68"/>
    </row>
    <row r="72" spans="2:7" ht="14.25" x14ac:dyDescent="0.2">
      <c r="B72" s="55" t="s">
        <v>87</v>
      </c>
      <c r="C72" s="59" t="s">
        <v>107</v>
      </c>
      <c r="D72" s="56">
        <v>0.05</v>
      </c>
      <c r="E72" s="57">
        <v>80000</v>
      </c>
      <c r="F72" s="58">
        <f t="shared" si="0"/>
        <v>20</v>
      </c>
      <c r="G72" s="68"/>
    </row>
    <row r="73" spans="2:7" ht="14.25" x14ac:dyDescent="0.2">
      <c r="B73" s="55" t="s">
        <v>20</v>
      </c>
      <c r="C73" s="73" t="s">
        <v>108</v>
      </c>
      <c r="D73" s="62">
        <v>0.1</v>
      </c>
      <c r="E73" s="63">
        <v>10000</v>
      </c>
      <c r="F73" s="58">
        <f t="shared" ref="F73:F119" si="2">+E73/4000</f>
        <v>2.5</v>
      </c>
      <c r="G73" s="68"/>
    </row>
    <row r="74" spans="2:7" ht="14.25" x14ac:dyDescent="0.2">
      <c r="B74" s="55" t="s">
        <v>29</v>
      </c>
      <c r="C74" s="73" t="s">
        <v>106</v>
      </c>
      <c r="D74" s="62">
        <v>0.01</v>
      </c>
      <c r="E74" s="63">
        <v>5000</v>
      </c>
      <c r="F74" s="58">
        <f t="shared" si="2"/>
        <v>1.25</v>
      </c>
      <c r="G74" s="68"/>
    </row>
    <row r="75" spans="2:7" ht="14.25" x14ac:dyDescent="0.2">
      <c r="B75" s="55" t="s">
        <v>39</v>
      </c>
      <c r="C75" s="73" t="s">
        <v>111</v>
      </c>
      <c r="D75" s="62">
        <v>0.01</v>
      </c>
      <c r="E75" s="63">
        <v>80000</v>
      </c>
      <c r="F75" s="58">
        <f t="shared" si="2"/>
        <v>20</v>
      </c>
      <c r="G75" s="68"/>
    </row>
    <row r="76" spans="2:7" ht="14.25" x14ac:dyDescent="0.2">
      <c r="B76" s="55" t="s">
        <v>90</v>
      </c>
      <c r="C76" s="73" t="s">
        <v>111</v>
      </c>
      <c r="D76" s="62">
        <v>0.05</v>
      </c>
      <c r="E76" s="63">
        <v>10000</v>
      </c>
      <c r="F76" s="58">
        <f t="shared" si="2"/>
        <v>2.5</v>
      </c>
      <c r="G76" s="68"/>
    </row>
    <row r="77" spans="2:7" ht="14.25" x14ac:dyDescent="0.2">
      <c r="B77" s="55" t="s">
        <v>37</v>
      </c>
      <c r="C77" s="61" t="s">
        <v>106</v>
      </c>
      <c r="D77" s="62">
        <v>0.02</v>
      </c>
      <c r="E77" s="63">
        <v>35000</v>
      </c>
      <c r="F77" s="58">
        <f t="shared" si="2"/>
        <v>8.75</v>
      </c>
      <c r="G77" s="68"/>
    </row>
    <row r="78" spans="2:7" ht="14.25" x14ac:dyDescent="0.2">
      <c r="B78" s="55" t="s">
        <v>81</v>
      </c>
      <c r="C78" s="61" t="s">
        <v>106</v>
      </c>
      <c r="D78" s="62">
        <v>0.1</v>
      </c>
      <c r="E78" s="63">
        <v>12000</v>
      </c>
      <c r="F78" s="58">
        <f t="shared" si="2"/>
        <v>3</v>
      </c>
      <c r="G78" s="68"/>
    </row>
    <row r="79" spans="2:7" ht="14.25" x14ac:dyDescent="0.2">
      <c r="B79" s="55" t="s">
        <v>92</v>
      </c>
      <c r="C79" s="61" t="s">
        <v>82</v>
      </c>
      <c r="D79" s="62">
        <v>0.02</v>
      </c>
      <c r="E79" s="63">
        <v>10000</v>
      </c>
      <c r="F79" s="58">
        <f t="shared" si="2"/>
        <v>2.5</v>
      </c>
      <c r="G79" s="68"/>
    </row>
    <row r="80" spans="2:7" ht="14.25" x14ac:dyDescent="0.2">
      <c r="B80" s="55" t="s">
        <v>93</v>
      </c>
      <c r="C80" s="74" t="s">
        <v>120</v>
      </c>
      <c r="D80" s="62">
        <v>0.01</v>
      </c>
      <c r="E80" s="63">
        <v>10000</v>
      </c>
      <c r="F80" s="58">
        <f t="shared" si="2"/>
        <v>2.5</v>
      </c>
      <c r="G80" s="68"/>
    </row>
    <row r="81" spans="2:7" ht="14.25" x14ac:dyDescent="0.2">
      <c r="B81" s="55" t="s">
        <v>33</v>
      </c>
      <c r="C81" s="74" t="s">
        <v>120</v>
      </c>
      <c r="D81" s="62">
        <v>0.05</v>
      </c>
      <c r="E81" s="63">
        <v>10000</v>
      </c>
      <c r="F81" s="58">
        <f t="shared" si="2"/>
        <v>2.5</v>
      </c>
      <c r="G81" s="68"/>
    </row>
    <row r="82" spans="2:7" ht="14.25" x14ac:dyDescent="0.2">
      <c r="B82" s="55" t="s">
        <v>94</v>
      </c>
      <c r="C82" s="74" t="s">
        <v>120</v>
      </c>
      <c r="D82" s="62">
        <v>0.02</v>
      </c>
      <c r="E82" s="63">
        <v>5000</v>
      </c>
      <c r="F82" s="58">
        <f t="shared" si="2"/>
        <v>1.25</v>
      </c>
      <c r="G82" s="68"/>
    </row>
    <row r="83" spans="2:7" ht="14.25" x14ac:dyDescent="0.2">
      <c r="B83" s="55" t="s">
        <v>95</v>
      </c>
      <c r="C83" s="73" t="s">
        <v>119</v>
      </c>
      <c r="D83" s="62">
        <v>0.05</v>
      </c>
      <c r="E83" s="63">
        <v>15000</v>
      </c>
      <c r="F83" s="58">
        <f t="shared" si="2"/>
        <v>3.75</v>
      </c>
      <c r="G83" s="68"/>
    </row>
    <row r="84" spans="2:7" ht="14.25" x14ac:dyDescent="0.2">
      <c r="B84" s="55" t="s">
        <v>96</v>
      </c>
      <c r="C84" s="73" t="s">
        <v>109</v>
      </c>
      <c r="D84" s="62">
        <v>0.3</v>
      </c>
      <c r="E84" s="63">
        <v>265000</v>
      </c>
      <c r="F84" s="58">
        <f t="shared" si="2"/>
        <v>66.25</v>
      </c>
      <c r="G84" s="68"/>
    </row>
    <row r="85" spans="2:7" ht="14.25" x14ac:dyDescent="0.2">
      <c r="B85" s="55" t="s">
        <v>165</v>
      </c>
      <c r="C85" s="73" t="s">
        <v>106</v>
      </c>
      <c r="D85" s="62">
        <v>0.02</v>
      </c>
      <c r="E85" s="63">
        <v>35000</v>
      </c>
      <c r="F85" s="58">
        <f t="shared" si="2"/>
        <v>8.75</v>
      </c>
      <c r="G85" s="68"/>
    </row>
    <row r="86" spans="2:7" ht="14.25" x14ac:dyDescent="0.2">
      <c r="B86" s="55" t="s">
        <v>166</v>
      </c>
      <c r="C86" s="73" t="s">
        <v>106</v>
      </c>
      <c r="D86" s="62">
        <v>0.02</v>
      </c>
      <c r="E86" s="63">
        <v>35000</v>
      </c>
      <c r="F86" s="58">
        <f t="shared" si="2"/>
        <v>8.75</v>
      </c>
      <c r="G86" s="68"/>
    </row>
    <row r="87" spans="2:7" ht="14.25" x14ac:dyDescent="0.2">
      <c r="B87" s="55" t="s">
        <v>40</v>
      </c>
      <c r="C87" s="73" t="s">
        <v>123</v>
      </c>
      <c r="D87" s="62">
        <v>0.02</v>
      </c>
      <c r="E87" s="63">
        <v>35000</v>
      </c>
      <c r="F87" s="58">
        <f t="shared" si="2"/>
        <v>8.75</v>
      </c>
      <c r="G87" s="68"/>
    </row>
    <row r="88" spans="2:7" ht="14.25" x14ac:dyDescent="0.2">
      <c r="B88" s="55" t="s">
        <v>35</v>
      </c>
      <c r="C88" s="73" t="s">
        <v>130</v>
      </c>
      <c r="D88" s="62">
        <v>0.2</v>
      </c>
      <c r="E88" s="63">
        <v>100000</v>
      </c>
      <c r="F88" s="58">
        <f t="shared" si="2"/>
        <v>25</v>
      </c>
      <c r="G88" s="68"/>
    </row>
    <row r="89" spans="2:7" ht="14.25" x14ac:dyDescent="0.2">
      <c r="B89" s="55" t="s">
        <v>101</v>
      </c>
      <c r="C89" s="72" t="s">
        <v>103</v>
      </c>
      <c r="D89" s="62">
        <v>0.05</v>
      </c>
      <c r="E89" s="63">
        <v>25000</v>
      </c>
      <c r="F89" s="58">
        <f t="shared" si="2"/>
        <v>6.25</v>
      </c>
      <c r="G89" s="68"/>
    </row>
    <row r="90" spans="2:7" ht="14.25" x14ac:dyDescent="0.2">
      <c r="B90" s="55" t="s">
        <v>84</v>
      </c>
      <c r="C90" s="72" t="s">
        <v>132</v>
      </c>
      <c r="D90" s="62">
        <v>0.1</v>
      </c>
      <c r="E90" s="63">
        <v>25000</v>
      </c>
      <c r="F90" s="58">
        <f t="shared" si="2"/>
        <v>6.25</v>
      </c>
    </row>
    <row r="91" spans="2:7" ht="14.25" x14ac:dyDescent="0.2">
      <c r="B91" s="61" t="s">
        <v>56</v>
      </c>
      <c r="C91" s="51" t="s">
        <v>155</v>
      </c>
      <c r="D91" s="56">
        <v>0.05</v>
      </c>
      <c r="E91" s="57"/>
      <c r="F91" s="58">
        <f t="shared" si="2"/>
        <v>0</v>
      </c>
      <c r="G91" s="75"/>
    </row>
    <row r="92" spans="2:7" ht="14.25" x14ac:dyDescent="0.2">
      <c r="B92" s="61" t="s">
        <v>42</v>
      </c>
      <c r="C92" s="51" t="s">
        <v>150</v>
      </c>
      <c r="D92" s="56">
        <v>0.03</v>
      </c>
      <c r="E92" s="57">
        <v>55000</v>
      </c>
      <c r="F92" s="58">
        <f t="shared" si="2"/>
        <v>13.75</v>
      </c>
      <c r="G92" s="75"/>
    </row>
    <row r="93" spans="2:7" ht="14.25" x14ac:dyDescent="0.2">
      <c r="B93" s="61" t="s">
        <v>43</v>
      </c>
      <c r="C93" s="51" t="s">
        <v>129</v>
      </c>
      <c r="D93" s="56">
        <v>0.3</v>
      </c>
      <c r="E93" s="57"/>
      <c r="F93" s="58">
        <f t="shared" si="2"/>
        <v>0</v>
      </c>
      <c r="G93" s="75"/>
    </row>
    <row r="94" spans="2:7" ht="14.25" x14ac:dyDescent="0.2">
      <c r="B94" s="61" t="s">
        <v>78</v>
      </c>
      <c r="C94" s="64" t="s">
        <v>149</v>
      </c>
      <c r="D94" s="56">
        <v>0.08</v>
      </c>
      <c r="E94" s="57"/>
      <c r="F94" s="58">
        <f t="shared" si="2"/>
        <v>0</v>
      </c>
      <c r="G94" s="69"/>
    </row>
    <row r="95" spans="2:7" ht="14.25" x14ac:dyDescent="0.2">
      <c r="B95" s="61" t="s">
        <v>62</v>
      </c>
      <c r="C95" s="61" t="s">
        <v>156</v>
      </c>
      <c r="D95" s="56">
        <v>0.05</v>
      </c>
      <c r="E95" s="57"/>
      <c r="F95" s="58">
        <f t="shared" si="2"/>
        <v>0</v>
      </c>
      <c r="G95" s="75"/>
    </row>
    <row r="96" spans="2:7" ht="14.25" x14ac:dyDescent="0.2">
      <c r="B96" s="55" t="s">
        <v>83</v>
      </c>
      <c r="C96" s="72" t="s">
        <v>131</v>
      </c>
      <c r="D96" s="56">
        <v>0.1</v>
      </c>
      <c r="E96" s="76"/>
      <c r="F96" s="58">
        <f t="shared" si="2"/>
        <v>0</v>
      </c>
    </row>
    <row r="97" spans="2:7" ht="14.25" x14ac:dyDescent="0.2">
      <c r="B97" s="61" t="s">
        <v>80</v>
      </c>
      <c r="C97" s="64" t="s">
        <v>139</v>
      </c>
      <c r="D97" s="56">
        <v>0.5</v>
      </c>
      <c r="E97" s="57"/>
      <c r="F97" s="58">
        <f t="shared" si="2"/>
        <v>0</v>
      </c>
      <c r="G97" s="75"/>
    </row>
    <row r="98" spans="2:7" ht="14.25" x14ac:dyDescent="0.2">
      <c r="B98" s="61" t="s">
        <v>57</v>
      </c>
      <c r="C98" s="61" t="s">
        <v>133</v>
      </c>
      <c r="D98" s="56">
        <v>0.02</v>
      </c>
      <c r="E98" s="76"/>
      <c r="F98" s="58">
        <f t="shared" si="2"/>
        <v>0</v>
      </c>
    </row>
    <row r="99" spans="2:7" ht="14.25" x14ac:dyDescent="0.2">
      <c r="B99" s="61" t="s">
        <v>60</v>
      </c>
      <c r="C99" s="72" t="s">
        <v>135</v>
      </c>
      <c r="D99" s="56">
        <v>0.5</v>
      </c>
      <c r="E99" s="76"/>
      <c r="F99" s="58">
        <f t="shared" si="2"/>
        <v>0</v>
      </c>
    </row>
    <row r="100" spans="2:7" ht="14.25" x14ac:dyDescent="0.2">
      <c r="B100" s="61" t="s">
        <v>61</v>
      </c>
      <c r="C100" s="55" t="s">
        <v>135</v>
      </c>
      <c r="D100" s="56">
        <v>0.1</v>
      </c>
      <c r="E100" s="57"/>
      <c r="F100" s="58">
        <f t="shared" si="2"/>
        <v>0</v>
      </c>
      <c r="G100" s="75"/>
    </row>
    <row r="101" spans="2:7" ht="14.25" x14ac:dyDescent="0.2">
      <c r="B101" s="61" t="s">
        <v>63</v>
      </c>
      <c r="C101" s="51" t="s">
        <v>134</v>
      </c>
      <c r="D101" s="56">
        <v>0.1</v>
      </c>
      <c r="E101" s="57"/>
      <c r="F101" s="58">
        <f t="shared" si="2"/>
        <v>0</v>
      </c>
      <c r="G101" s="75"/>
    </row>
    <row r="102" spans="2:7" ht="14.25" x14ac:dyDescent="0.2">
      <c r="B102" s="61" t="s">
        <v>64</v>
      </c>
      <c r="C102" s="61" t="s">
        <v>117</v>
      </c>
      <c r="D102" s="56">
        <v>0.05</v>
      </c>
      <c r="E102" s="57"/>
      <c r="F102" s="58">
        <f t="shared" si="2"/>
        <v>0</v>
      </c>
      <c r="G102" s="75"/>
    </row>
    <row r="103" spans="2:7" ht="14.25" x14ac:dyDescent="0.2">
      <c r="B103" s="61" t="s">
        <v>65</v>
      </c>
      <c r="C103" s="51" t="s">
        <v>143</v>
      </c>
      <c r="D103" s="56">
        <v>0.1</v>
      </c>
      <c r="E103" s="57"/>
      <c r="F103" s="58">
        <f t="shared" si="2"/>
        <v>0</v>
      </c>
      <c r="G103" s="75"/>
    </row>
    <row r="104" spans="2:7" ht="14.25" x14ac:dyDescent="0.2">
      <c r="B104" s="61" t="s">
        <v>66</v>
      </c>
      <c r="C104" s="61" t="s">
        <v>104</v>
      </c>
      <c r="D104" s="56">
        <v>0.05</v>
      </c>
      <c r="E104" s="57"/>
      <c r="F104" s="58">
        <f t="shared" si="2"/>
        <v>0</v>
      </c>
      <c r="G104" s="75"/>
    </row>
    <row r="105" spans="2:7" ht="14.25" x14ac:dyDescent="0.2">
      <c r="B105" s="61" t="s">
        <v>67</v>
      </c>
      <c r="C105" s="61" t="s">
        <v>136</v>
      </c>
      <c r="D105" s="56">
        <v>0.4</v>
      </c>
      <c r="E105" s="57"/>
      <c r="F105" s="58">
        <f t="shared" si="2"/>
        <v>0</v>
      </c>
      <c r="G105" s="75"/>
    </row>
    <row r="106" spans="2:7" ht="14.25" x14ac:dyDescent="0.2">
      <c r="B106" s="61" t="s">
        <v>68</v>
      </c>
      <c r="C106" s="61" t="s">
        <v>137</v>
      </c>
      <c r="D106" s="56">
        <v>0.05</v>
      </c>
      <c r="E106" s="57"/>
      <c r="F106" s="58">
        <f t="shared" si="2"/>
        <v>0</v>
      </c>
      <c r="G106" s="75"/>
    </row>
    <row r="107" spans="2:7" ht="14.25" x14ac:dyDescent="0.2">
      <c r="B107" s="61" t="s">
        <v>69</v>
      </c>
      <c r="C107" s="61" t="s">
        <v>138</v>
      </c>
      <c r="D107" s="56">
        <v>65</v>
      </c>
      <c r="E107" s="57"/>
      <c r="F107" s="58">
        <f t="shared" si="2"/>
        <v>0</v>
      </c>
      <c r="G107" s="75"/>
    </row>
    <row r="108" spans="2:7" ht="14.25" x14ac:dyDescent="0.2">
      <c r="B108" s="61" t="s">
        <v>70</v>
      </c>
      <c r="C108" s="51" t="s">
        <v>141</v>
      </c>
      <c r="D108" s="56">
        <v>0.01</v>
      </c>
      <c r="E108" s="57"/>
      <c r="F108" s="58">
        <f t="shared" si="2"/>
        <v>0</v>
      </c>
      <c r="G108" s="75"/>
    </row>
    <row r="109" spans="2:7" ht="14.25" x14ac:dyDescent="0.2">
      <c r="B109" s="61" t="s">
        <v>71</v>
      </c>
      <c r="C109" s="51" t="s">
        <v>141</v>
      </c>
      <c r="D109" s="56"/>
      <c r="E109" s="57"/>
      <c r="F109" s="58">
        <f t="shared" si="2"/>
        <v>0</v>
      </c>
      <c r="G109" s="75"/>
    </row>
    <row r="110" spans="2:7" ht="14.25" x14ac:dyDescent="0.2">
      <c r="B110" s="61" t="s">
        <v>72</v>
      </c>
      <c r="C110" s="51" t="s">
        <v>144</v>
      </c>
      <c r="D110" s="56"/>
      <c r="E110" s="57"/>
      <c r="F110" s="58">
        <f t="shared" si="2"/>
        <v>0</v>
      </c>
      <c r="G110" s="75"/>
    </row>
    <row r="111" spans="2:7" ht="14.25" x14ac:dyDescent="0.2">
      <c r="B111" s="61" t="s">
        <v>73</v>
      </c>
      <c r="C111" s="51" t="s">
        <v>145</v>
      </c>
      <c r="D111" s="56"/>
      <c r="E111" s="57"/>
      <c r="F111" s="58">
        <f t="shared" si="2"/>
        <v>0</v>
      </c>
      <c r="G111" s="75"/>
    </row>
    <row r="112" spans="2:7" ht="14.25" x14ac:dyDescent="0.2">
      <c r="B112" s="61" t="s">
        <v>74</v>
      </c>
      <c r="C112" s="51" t="s">
        <v>146</v>
      </c>
      <c r="D112" s="56"/>
      <c r="E112" s="57"/>
      <c r="F112" s="58">
        <f t="shared" si="2"/>
        <v>0</v>
      </c>
      <c r="G112" s="69"/>
    </row>
    <row r="113" spans="2:7" ht="14.25" x14ac:dyDescent="0.2">
      <c r="B113" s="61" t="s">
        <v>76</v>
      </c>
      <c r="C113" s="51" t="s">
        <v>147</v>
      </c>
      <c r="D113" s="56">
        <v>0.25</v>
      </c>
      <c r="E113" s="57"/>
      <c r="F113" s="58">
        <f t="shared" si="2"/>
        <v>0</v>
      </c>
      <c r="G113" s="69"/>
    </row>
    <row r="114" spans="2:7" ht="14.25" x14ac:dyDescent="0.2">
      <c r="B114" s="61" t="s">
        <v>77</v>
      </c>
      <c r="C114" s="51" t="s">
        <v>148</v>
      </c>
      <c r="D114" s="56"/>
      <c r="E114" s="57"/>
      <c r="F114" s="58">
        <f t="shared" si="2"/>
        <v>0</v>
      </c>
      <c r="G114" s="69"/>
    </row>
    <row r="115" spans="2:7" ht="14.25" x14ac:dyDescent="0.2">
      <c r="B115" s="61" t="s">
        <v>79</v>
      </c>
      <c r="C115" s="61" t="s">
        <v>140</v>
      </c>
      <c r="D115" s="56">
        <v>0.05</v>
      </c>
      <c r="E115" s="57"/>
      <c r="F115" s="58">
        <f t="shared" si="2"/>
        <v>0</v>
      </c>
      <c r="G115" s="69"/>
    </row>
    <row r="116" spans="2:7" ht="14.25" x14ac:dyDescent="0.2">
      <c r="B116" s="61" t="s">
        <v>58</v>
      </c>
      <c r="C116" s="51" t="s">
        <v>142</v>
      </c>
      <c r="D116" s="56">
        <v>0.2</v>
      </c>
      <c r="E116" s="57"/>
      <c r="F116" s="58">
        <f t="shared" si="2"/>
        <v>0</v>
      </c>
      <c r="G116" s="75"/>
    </row>
    <row r="117" spans="2:7" ht="14.25" x14ac:dyDescent="0.2">
      <c r="B117" s="61" t="s">
        <v>59</v>
      </c>
      <c r="C117" s="51" t="s">
        <v>142</v>
      </c>
      <c r="D117" s="56">
        <v>0.05</v>
      </c>
      <c r="E117" s="57"/>
      <c r="F117" s="58">
        <f t="shared" si="2"/>
        <v>0</v>
      </c>
      <c r="G117" s="75"/>
    </row>
    <row r="118" spans="2:7" ht="14.25" x14ac:dyDescent="0.2">
      <c r="B118" s="61" t="s">
        <v>75</v>
      </c>
      <c r="C118" s="51" t="s">
        <v>142</v>
      </c>
      <c r="D118" s="56"/>
      <c r="E118" s="57"/>
      <c r="F118" s="58">
        <f t="shared" si="2"/>
        <v>0</v>
      </c>
      <c r="G118" s="69"/>
    </row>
    <row r="119" spans="2:7" ht="14.25" x14ac:dyDescent="0.2">
      <c r="B119" s="61" t="s">
        <v>160</v>
      </c>
      <c r="D119" s="56"/>
      <c r="F119" s="58">
        <f t="shared" si="2"/>
        <v>0</v>
      </c>
    </row>
  </sheetData>
  <mergeCells count="1">
    <mergeCell ref="E1:F1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94"/>
  <sheetViews>
    <sheetView showZeros="0" tabSelected="1" topLeftCell="A13" zoomScaleNormal="100" workbookViewId="0">
      <selection activeCell="L87" sqref="L87"/>
    </sheetView>
  </sheetViews>
  <sheetFormatPr defaultRowHeight="12.75" x14ac:dyDescent="0.2"/>
  <cols>
    <col min="1" max="1" width="9.85546875" customWidth="1"/>
    <col min="2" max="2" width="7.42578125" customWidth="1"/>
    <col min="8" max="8" width="10.85546875" customWidth="1"/>
    <col min="9" max="9" width="12.7109375" bestFit="1" customWidth="1"/>
    <col min="11" max="11" width="12" customWidth="1"/>
  </cols>
  <sheetData>
    <row r="1" spans="1:11" ht="68.25" customHeight="1" x14ac:dyDescent="0.2">
      <c r="A1" s="8"/>
      <c r="B1" s="6"/>
      <c r="C1" s="1"/>
      <c r="D1" s="6"/>
      <c r="H1" s="25"/>
      <c r="I1" s="6"/>
      <c r="J1" s="6"/>
      <c r="K1" s="6"/>
    </row>
    <row r="2" spans="1:11" ht="85.5" customHeight="1" x14ac:dyDescent="0.2">
      <c r="A2" s="8"/>
      <c r="B2" s="95"/>
      <c r="C2" s="1"/>
      <c r="D2" s="95"/>
      <c r="H2" s="25"/>
      <c r="I2" s="95"/>
      <c r="J2" s="95"/>
      <c r="K2" s="95"/>
    </row>
    <row r="3" spans="1:11" ht="15.75" x14ac:dyDescent="0.25">
      <c r="A3" s="8"/>
      <c r="B3" s="6"/>
      <c r="C3" s="1"/>
      <c r="D3" s="6"/>
      <c r="E3" s="29"/>
      <c r="F3" s="31" t="s">
        <v>172</v>
      </c>
      <c r="G3" s="32"/>
      <c r="H3" s="25"/>
      <c r="I3" s="6"/>
      <c r="J3" s="6"/>
      <c r="K3" s="6"/>
    </row>
    <row r="4" spans="1:11" ht="15.75" x14ac:dyDescent="0.25">
      <c r="A4" s="8"/>
      <c r="B4" s="6"/>
      <c r="C4" s="1"/>
      <c r="D4" s="6"/>
      <c r="E4" s="29"/>
      <c r="F4" s="31"/>
      <c r="G4" s="32"/>
      <c r="H4" s="25"/>
      <c r="I4" s="6"/>
      <c r="J4" s="6"/>
      <c r="K4" s="6"/>
    </row>
    <row r="5" spans="1:11" ht="15" x14ac:dyDescent="0.2">
      <c r="A5" s="37"/>
      <c r="B5" s="38" t="s">
        <v>48</v>
      </c>
      <c r="C5" s="108" t="s">
        <v>173</v>
      </c>
      <c r="D5" s="108"/>
      <c r="E5" s="108"/>
      <c r="F5" s="108"/>
      <c r="G5" s="108"/>
      <c r="H5" s="43" t="s">
        <v>0</v>
      </c>
      <c r="I5" s="114" t="s">
        <v>174</v>
      </c>
      <c r="J5" s="114"/>
      <c r="K5" s="6"/>
    </row>
    <row r="6" spans="1:11" ht="48" customHeight="1" x14ac:dyDescent="0.2">
      <c r="A6" s="37"/>
      <c r="B6" s="100" t="s">
        <v>1</v>
      </c>
      <c r="C6" s="109" t="s">
        <v>175</v>
      </c>
      <c r="D6" s="108"/>
      <c r="E6" s="108"/>
      <c r="F6" s="108"/>
      <c r="G6" s="108"/>
      <c r="H6" s="101" t="s">
        <v>17</v>
      </c>
      <c r="I6" s="113">
        <v>2015.0920000000001</v>
      </c>
      <c r="J6" s="113"/>
      <c r="K6" s="6"/>
    </row>
    <row r="7" spans="1:11" ht="21.75" customHeight="1" x14ac:dyDescent="0.3">
      <c r="A7" s="8"/>
      <c r="B7" s="23" t="s">
        <v>45</v>
      </c>
      <c r="C7" s="107" t="s">
        <v>176</v>
      </c>
      <c r="D7" s="107"/>
      <c r="E7" s="107"/>
      <c r="F7" s="107"/>
      <c r="G7" s="107"/>
      <c r="H7" s="44"/>
      <c r="I7" s="42"/>
      <c r="K7" s="6"/>
    </row>
    <row r="8" spans="1:11" ht="15" x14ac:dyDescent="0.2">
      <c r="A8" s="6"/>
      <c r="B8" s="38" t="s">
        <v>19</v>
      </c>
      <c r="C8" s="108" t="s">
        <v>177</v>
      </c>
      <c r="D8" s="112"/>
      <c r="E8" s="112"/>
      <c r="F8" s="112"/>
      <c r="G8" s="71" t="s">
        <v>49</v>
      </c>
      <c r="H8" s="104" t="s">
        <v>179</v>
      </c>
      <c r="I8" s="104"/>
      <c r="J8" s="105"/>
      <c r="K8" s="6"/>
    </row>
    <row r="9" spans="1:11" ht="15.75" customHeight="1" x14ac:dyDescent="0.2">
      <c r="A9" s="6"/>
      <c r="B9" s="38" t="s">
        <v>25</v>
      </c>
      <c r="C9" s="110" t="s">
        <v>178</v>
      </c>
      <c r="D9" s="111"/>
      <c r="E9" s="111"/>
      <c r="F9" s="111"/>
      <c r="G9" s="71" t="s">
        <v>49</v>
      </c>
      <c r="H9" s="104"/>
      <c r="I9" s="104"/>
      <c r="J9" s="105"/>
      <c r="K9" s="79" t="s">
        <v>161</v>
      </c>
    </row>
    <row r="10" spans="1:11" x14ac:dyDescent="0.2">
      <c r="A10" s="30" t="s">
        <v>12</v>
      </c>
      <c r="B10" s="30"/>
      <c r="C10" s="30" t="s">
        <v>13</v>
      </c>
      <c r="D10" s="30"/>
      <c r="E10" s="30"/>
      <c r="I10" s="33"/>
      <c r="J10" s="6"/>
      <c r="K10" s="80">
        <v>236</v>
      </c>
    </row>
    <row r="11" spans="1:11" ht="38.25" x14ac:dyDescent="0.2">
      <c r="A11" s="83" t="s">
        <v>158</v>
      </c>
      <c r="B11" s="83" t="s">
        <v>159</v>
      </c>
      <c r="C11" s="84" t="s">
        <v>2</v>
      </c>
      <c r="D11" s="94" t="s">
        <v>171</v>
      </c>
      <c r="E11" s="10" t="s">
        <v>3</v>
      </c>
      <c r="F11" s="11"/>
      <c r="G11" s="11"/>
      <c r="H11" s="12"/>
      <c r="I11" s="2" t="s">
        <v>4</v>
      </c>
      <c r="J11" s="92" t="s">
        <v>5</v>
      </c>
      <c r="K11" s="94" t="s">
        <v>169</v>
      </c>
    </row>
    <row r="12" spans="1:11" ht="15" hidden="1" x14ac:dyDescent="0.2">
      <c r="A12" s="85"/>
      <c r="B12" s="86"/>
      <c r="C12" s="87"/>
      <c r="D12" s="39">
        <f>'Item List'!$D3*Offer!I12</f>
        <v>0</v>
      </c>
      <c r="E12" s="14" t="str">
        <f>'Item List'!B3</f>
        <v>Treadle Sewing Machine</v>
      </c>
      <c r="F12" s="36"/>
      <c r="G12" s="14"/>
      <c r="H12" s="3"/>
      <c r="I12" s="40"/>
      <c r="J12" s="87" t="e">
        <f>+#REF!*I12</f>
        <v>#REF!</v>
      </c>
      <c r="K12" s="39">
        <f>D12*$K$10</f>
        <v>0</v>
      </c>
    </row>
    <row r="13" spans="1:11" ht="15" x14ac:dyDescent="0.2">
      <c r="A13" s="85"/>
      <c r="B13" s="86"/>
      <c r="C13" s="87"/>
      <c r="D13" s="39">
        <f>'Item List'!$D4*Offer!I13</f>
        <v>0.2</v>
      </c>
      <c r="E13" s="14" t="str">
        <f>'Item List'!B4</f>
        <v>Manual Sewing Machines</v>
      </c>
      <c r="F13" s="14"/>
      <c r="G13" s="14"/>
      <c r="H13" s="3"/>
      <c r="I13" s="41">
        <v>4</v>
      </c>
      <c r="J13" s="87" t="e">
        <f>+#REF!*I13</f>
        <v>#REF!</v>
      </c>
      <c r="K13" s="39">
        <f t="shared" ref="K13:K78" si="0">D13*$K$10</f>
        <v>47.2</v>
      </c>
    </row>
    <row r="14" spans="1:11" ht="15" x14ac:dyDescent="0.2">
      <c r="A14" s="85"/>
      <c r="B14" s="86"/>
      <c r="C14" s="87"/>
      <c r="D14" s="39">
        <f>'Item List'!$D5*Offer!I14</f>
        <v>0.30000000000000004</v>
      </c>
      <c r="E14" s="14" t="str">
        <f>'Item List'!B5</f>
        <v>Electric Sewing Machines</v>
      </c>
      <c r="F14" s="14"/>
      <c r="G14" s="14"/>
      <c r="H14" s="3"/>
      <c r="I14" s="41">
        <v>6</v>
      </c>
      <c r="J14" s="87" t="e">
        <f>+#REF!*I14</f>
        <v>#REF!</v>
      </c>
      <c r="K14" s="39">
        <f t="shared" si="0"/>
        <v>70.800000000000011</v>
      </c>
    </row>
    <row r="15" spans="1:11" ht="15" x14ac:dyDescent="0.2">
      <c r="A15" s="85"/>
      <c r="B15" s="86"/>
      <c r="C15" s="87"/>
      <c r="D15" s="39">
        <f>'Item List'!$D6*Offer!I15</f>
        <v>0.1</v>
      </c>
      <c r="E15" s="14" t="str">
        <f>'Item List'!B6</f>
        <v>Haberdashery (add 1 per 5 sew m/c)</v>
      </c>
      <c r="F15" s="14"/>
      <c r="G15" s="14"/>
      <c r="H15" s="3"/>
      <c r="I15" s="41">
        <v>2</v>
      </c>
      <c r="J15" s="87" t="e">
        <f>+#REF!*I15</f>
        <v>#REF!</v>
      </c>
      <c r="K15" s="39">
        <f t="shared" si="0"/>
        <v>23.6</v>
      </c>
    </row>
    <row r="16" spans="1:11" ht="15" x14ac:dyDescent="0.2">
      <c r="A16" s="85"/>
      <c r="B16" s="86"/>
      <c r="C16" s="87"/>
      <c r="D16" s="39">
        <f>'Item List'!$D7*Offer!I16</f>
        <v>0.05</v>
      </c>
      <c r="E16" s="14" t="str">
        <f>'Item List'!B7</f>
        <v>Knitting Machines</v>
      </c>
      <c r="F16" s="14"/>
      <c r="G16" s="14"/>
      <c r="H16" s="3"/>
      <c r="I16" s="41">
        <v>1</v>
      </c>
      <c r="J16" s="87" t="e">
        <f>+#REF!*I16</f>
        <v>#REF!</v>
      </c>
      <c r="K16" s="39">
        <f t="shared" si="0"/>
        <v>11.8</v>
      </c>
    </row>
    <row r="17" spans="1:11" ht="15" x14ac:dyDescent="0.2">
      <c r="A17" s="88"/>
      <c r="B17" s="86"/>
      <c r="C17" s="87"/>
      <c r="D17" s="39">
        <f>'Item List'!$D8*Offer!I17</f>
        <v>0.05</v>
      </c>
      <c r="E17" s="14" t="str">
        <f>'Item List'!B8</f>
        <v>Ribber for Knit m/c</v>
      </c>
      <c r="F17" s="15"/>
      <c r="G17" s="15"/>
      <c r="H17" s="5"/>
      <c r="I17" s="41">
        <v>1</v>
      </c>
      <c r="J17" s="87" t="e">
        <f>+#REF!*I17</f>
        <v>#REF!</v>
      </c>
      <c r="K17" s="39">
        <f t="shared" si="0"/>
        <v>11.8</v>
      </c>
    </row>
    <row r="18" spans="1:11" ht="15" x14ac:dyDescent="0.2">
      <c r="A18" s="88"/>
      <c r="B18" s="86"/>
      <c r="C18" s="87"/>
      <c r="D18" s="39">
        <f>'Item List'!$D9*Offer!I18</f>
        <v>0.1</v>
      </c>
      <c r="E18" s="14" t="str">
        <f>'Item List'!B9</f>
        <v>Bag of Wool 1 per knit m/c</v>
      </c>
      <c r="F18" s="16"/>
      <c r="G18" s="16"/>
      <c r="H18" s="5"/>
      <c r="I18" s="41">
        <v>1</v>
      </c>
      <c r="J18" s="87" t="e">
        <f>+#REF!*I18</f>
        <v>#REF!</v>
      </c>
      <c r="K18" s="39">
        <f t="shared" si="0"/>
        <v>23.6</v>
      </c>
    </row>
    <row r="19" spans="1:11" ht="14.25" hidden="1" customHeight="1" x14ac:dyDescent="0.2">
      <c r="A19" s="88"/>
      <c r="B19" s="86"/>
      <c r="C19" s="87"/>
      <c r="D19" s="39">
        <f>'Item List'!$D10*Offer!I19</f>
        <v>0</v>
      </c>
      <c r="E19" s="14" t="str">
        <f>'Item List'!B10</f>
        <v>Hand Knitting Pack</v>
      </c>
      <c r="F19" s="14"/>
      <c r="G19" s="14"/>
      <c r="H19" s="3"/>
      <c r="I19" s="41"/>
      <c r="J19" s="87" t="e">
        <f>+#REF!*I19</f>
        <v>#REF!</v>
      </c>
      <c r="K19" s="39">
        <f t="shared" si="0"/>
        <v>0</v>
      </c>
    </row>
    <row r="20" spans="1:11" ht="15" customHeight="1" x14ac:dyDescent="0.25">
      <c r="A20" s="89"/>
      <c r="B20" s="86"/>
      <c r="C20" s="87"/>
      <c r="D20" s="39">
        <f>'Item List'!$D11*Offer!I20</f>
        <v>0.1</v>
      </c>
      <c r="E20" s="14" t="str">
        <f>'Item List'!B11</f>
        <v>Carpentry Kits  Trade</v>
      </c>
      <c r="F20" s="14"/>
      <c r="G20" s="14"/>
      <c r="H20" s="3"/>
      <c r="I20" s="41">
        <v>2</v>
      </c>
      <c r="J20" s="87" t="e">
        <f>+#REF!*I20</f>
        <v>#REF!</v>
      </c>
      <c r="K20" s="39">
        <f t="shared" si="0"/>
        <v>23.6</v>
      </c>
    </row>
    <row r="21" spans="1:11" ht="15.75" hidden="1" x14ac:dyDescent="0.25">
      <c r="A21" s="90"/>
      <c r="B21" s="86"/>
      <c r="C21" s="87"/>
      <c r="D21" s="39">
        <f>'Item List'!$D12*Offer!I21</f>
        <v>0</v>
      </c>
      <c r="E21" s="14" t="str">
        <f>'Item List'!B12</f>
        <v>Carpentry Kits Student (Box of 2)</v>
      </c>
      <c r="F21" s="14"/>
      <c r="G21" s="14"/>
      <c r="H21" s="3"/>
      <c r="I21" s="41">
        <v>0</v>
      </c>
      <c r="J21" s="87" t="e">
        <f>+#REF!*I21</f>
        <v>#REF!</v>
      </c>
      <c r="K21" s="39">
        <f t="shared" si="0"/>
        <v>0</v>
      </c>
    </row>
    <row r="22" spans="1:11" ht="18" hidden="1" x14ac:dyDescent="0.25">
      <c r="A22" s="89"/>
      <c r="B22" s="86"/>
      <c r="C22" s="87"/>
      <c r="D22" s="39">
        <f>'Item List'!$D13*Offer!I22</f>
        <v>0</v>
      </c>
      <c r="E22" s="14" t="str">
        <f>'Item List'!B13</f>
        <v>Saws Pack</v>
      </c>
      <c r="F22" s="35"/>
      <c r="G22" s="15"/>
      <c r="H22" s="5"/>
      <c r="I22" s="41"/>
      <c r="J22" s="87" t="e">
        <f>+#REF!*I22</f>
        <v>#REF!</v>
      </c>
      <c r="K22" s="39">
        <f t="shared" si="0"/>
        <v>0</v>
      </c>
    </row>
    <row r="23" spans="1:11" ht="15.75" hidden="1" x14ac:dyDescent="0.25">
      <c r="A23" s="91"/>
      <c r="B23" s="86"/>
      <c r="C23" s="87"/>
      <c r="D23" s="39">
        <f>'Item List'!$D14*Offer!I23</f>
        <v>0</v>
      </c>
      <c r="E23" s="14" t="str">
        <f>'Item List'!B14</f>
        <v>Carpentry Kit Workshop = Trade kit + below</v>
      </c>
      <c r="F23" s="16"/>
      <c r="G23" s="16"/>
      <c r="H23" s="5"/>
      <c r="I23" s="41"/>
      <c r="J23" s="87" t="e">
        <f>+#REF!*I23</f>
        <v>#REF!</v>
      </c>
      <c r="K23" s="39">
        <f t="shared" si="0"/>
        <v>0</v>
      </c>
    </row>
    <row r="24" spans="1:11" ht="15.75" hidden="1" x14ac:dyDescent="0.25">
      <c r="A24" s="91"/>
      <c r="B24" s="86"/>
      <c r="C24" s="87"/>
      <c r="D24" s="39">
        <f>'Item List'!$D15*Offer!I24</f>
        <v>0</v>
      </c>
      <c r="E24" s="14" t="str">
        <f>'Item List'!B15</f>
        <v>Wood Lathe</v>
      </c>
      <c r="F24" s="16"/>
      <c r="G24" s="16"/>
      <c r="H24" s="5"/>
      <c r="I24" s="41"/>
      <c r="J24" s="87" t="e">
        <f>+#REF!*I24</f>
        <v>#REF!</v>
      </c>
      <c r="K24" s="39">
        <f t="shared" si="0"/>
        <v>0</v>
      </c>
    </row>
    <row r="25" spans="1:11" ht="15.75" hidden="1" x14ac:dyDescent="0.25">
      <c r="A25" s="91"/>
      <c r="B25" s="86"/>
      <c r="C25" s="87"/>
      <c r="D25" s="39">
        <f>'Item List'!$D16*Offer!I25</f>
        <v>0</v>
      </c>
      <c r="E25" s="14" t="str">
        <f>'Item List'!B16</f>
        <v>Band Saw</v>
      </c>
      <c r="F25" s="16"/>
      <c r="G25" s="16"/>
      <c r="H25" s="5"/>
      <c r="I25" s="41"/>
      <c r="J25" s="87" t="e">
        <f>+#REF!*I25</f>
        <v>#REF!</v>
      </c>
      <c r="K25" s="39">
        <f t="shared" si="0"/>
        <v>0</v>
      </c>
    </row>
    <row r="26" spans="1:11" ht="15.75" hidden="1" x14ac:dyDescent="0.25">
      <c r="A26" s="91"/>
      <c r="B26" s="86"/>
      <c r="C26" s="87"/>
      <c r="D26" s="39">
        <f>'Item List'!$D17*Offer!I26</f>
        <v>0</v>
      </c>
      <c r="E26" s="14" t="str">
        <f>'Item List'!B17</f>
        <v>Circular or Table Saw</v>
      </c>
      <c r="F26" s="16"/>
      <c r="G26" s="16"/>
      <c r="H26" s="5"/>
      <c r="I26" s="41"/>
      <c r="J26" s="87" t="e">
        <f>+#REF!*I26</f>
        <v>#REF!</v>
      </c>
      <c r="K26" s="39">
        <f t="shared" si="0"/>
        <v>0</v>
      </c>
    </row>
    <row r="27" spans="1:11" ht="15.75" hidden="1" x14ac:dyDescent="0.25">
      <c r="A27" s="91"/>
      <c r="B27" s="86"/>
      <c r="C27" s="87"/>
      <c r="D27" s="39">
        <f>'Item List'!$D18*Offer!I27</f>
        <v>0</v>
      </c>
      <c r="E27" s="14" t="str">
        <f>'Item List'!B18</f>
        <v xml:space="preserve">Typewriters - Manual </v>
      </c>
      <c r="F27" s="16"/>
      <c r="G27" s="16"/>
      <c r="H27" s="5"/>
      <c r="I27" s="41"/>
      <c r="J27" s="87" t="e">
        <f>+#REF!*I27</f>
        <v>#REF!</v>
      </c>
      <c r="K27" s="39">
        <f t="shared" si="0"/>
        <v>0</v>
      </c>
    </row>
    <row r="28" spans="1:11" ht="15.75" hidden="1" x14ac:dyDescent="0.25">
      <c r="A28" s="91"/>
      <c r="B28" s="86"/>
      <c r="C28" s="87"/>
      <c r="D28" s="39">
        <f>'Item List'!$D19*Offer!I28</f>
        <v>0</v>
      </c>
      <c r="E28" s="14" t="str">
        <f>'Item List'!B19</f>
        <v>Typewriters - Electric</v>
      </c>
      <c r="F28" s="16"/>
      <c r="G28" s="16"/>
      <c r="H28" s="5"/>
      <c r="I28" s="41"/>
      <c r="J28" s="87" t="e">
        <f>+#REF!*I28</f>
        <v>#REF!</v>
      </c>
      <c r="K28" s="39">
        <f t="shared" si="0"/>
        <v>0</v>
      </c>
    </row>
    <row r="29" spans="1:11" ht="15.75" hidden="1" x14ac:dyDescent="0.25">
      <c r="A29" s="91"/>
      <c r="B29" s="86"/>
      <c r="C29" s="87"/>
      <c r="D29" s="39">
        <f>'Item List'!$D20*Offer!I29</f>
        <v>0</v>
      </c>
      <c r="E29" s="14" t="str">
        <f>'Item List'!B20</f>
        <v>Computers</v>
      </c>
      <c r="F29" s="16"/>
      <c r="G29" s="16"/>
      <c r="H29" s="5"/>
      <c r="I29" s="41"/>
      <c r="J29" s="87" t="e">
        <f>+#REF!*I29</f>
        <v>#REF!</v>
      </c>
      <c r="K29" s="39">
        <f t="shared" si="0"/>
        <v>0</v>
      </c>
    </row>
    <row r="30" spans="1:11" ht="15.75" hidden="1" x14ac:dyDescent="0.25">
      <c r="A30" s="91"/>
      <c r="B30" s="86"/>
      <c r="C30" s="87"/>
      <c r="D30" s="39">
        <f>'Item List'!$D21*Offer!I30</f>
        <v>0</v>
      </c>
      <c r="E30" s="14" t="str">
        <f>'Item List'!B21</f>
        <v>Laptop</v>
      </c>
      <c r="F30" s="16"/>
      <c r="G30" s="16"/>
      <c r="H30" s="5"/>
      <c r="I30" s="41"/>
      <c r="J30" s="87" t="e">
        <f>+#REF!*I30</f>
        <v>#REF!</v>
      </c>
      <c r="K30" s="39">
        <f t="shared" si="0"/>
        <v>0</v>
      </c>
    </row>
    <row r="31" spans="1:11" ht="15.75" hidden="1" x14ac:dyDescent="0.25">
      <c r="A31" s="91"/>
      <c r="B31" s="86"/>
      <c r="C31" s="87"/>
      <c r="D31" s="39">
        <f>'Item List'!$D22*Offer!I31</f>
        <v>0</v>
      </c>
      <c r="E31" s="14" t="str">
        <f>'Item List'!B22</f>
        <v>Scanner</v>
      </c>
      <c r="F31" s="16"/>
      <c r="G31" s="16"/>
      <c r="H31" s="5"/>
      <c r="I31" s="41"/>
      <c r="J31" s="87" t="e">
        <f>+#REF!*I31</f>
        <v>#REF!</v>
      </c>
      <c r="K31" s="39">
        <f t="shared" si="0"/>
        <v>0</v>
      </c>
    </row>
    <row r="32" spans="1:11" ht="15.75" hidden="1" x14ac:dyDescent="0.25">
      <c r="A32" s="91"/>
      <c r="B32" s="86"/>
      <c r="C32" s="87"/>
      <c r="D32" s="39">
        <f>'Item List'!$D23*Offer!I32</f>
        <v>0</v>
      </c>
      <c r="E32" s="14" t="str">
        <f>'Item List'!B23</f>
        <v>Printers</v>
      </c>
      <c r="F32" s="16"/>
      <c r="G32" s="16"/>
      <c r="H32" s="5"/>
      <c r="I32" s="41"/>
      <c r="J32" s="87" t="e">
        <f>+#REF!*I32</f>
        <v>#REF!</v>
      </c>
      <c r="K32" s="39">
        <f t="shared" si="0"/>
        <v>0</v>
      </c>
    </row>
    <row r="33" spans="1:11" ht="15.75" x14ac:dyDescent="0.25">
      <c r="A33" s="91"/>
      <c r="B33" s="86"/>
      <c r="C33" s="87"/>
      <c r="D33" s="39">
        <f>'Item List'!$D24*Offer!I33</f>
        <v>0.1</v>
      </c>
      <c r="E33" s="14" t="str">
        <f>'Item List'!B24</f>
        <v>Builders Kit (Box of 2)</v>
      </c>
      <c r="F33" s="16"/>
      <c r="G33" s="16"/>
      <c r="H33" s="5"/>
      <c r="I33" s="41">
        <v>2</v>
      </c>
      <c r="J33" s="87" t="e">
        <f>+#REF!*I33</f>
        <v>#REF!</v>
      </c>
      <c r="K33" s="39">
        <f t="shared" si="0"/>
        <v>23.6</v>
      </c>
    </row>
    <row r="34" spans="1:11" ht="15.75" x14ac:dyDescent="0.25">
      <c r="A34" s="91"/>
      <c r="B34" s="86"/>
      <c r="C34" s="87"/>
      <c r="D34" s="39">
        <f>'Item List'!$D25*Offer!I34</f>
        <v>0.05</v>
      </c>
      <c r="E34" s="14" t="str">
        <f>'Item List'!B25</f>
        <v>Groundworkers Kit (1 per 2 Builders kits)</v>
      </c>
      <c r="F34" s="16"/>
      <c r="G34" s="16"/>
      <c r="H34" s="5"/>
      <c r="I34" s="41">
        <v>1</v>
      </c>
      <c r="J34" s="87" t="e">
        <f>+#REF!*I34</f>
        <v>#REF!</v>
      </c>
      <c r="K34" s="39">
        <f t="shared" si="0"/>
        <v>11.8</v>
      </c>
    </row>
    <row r="35" spans="1:11" ht="15.75" x14ac:dyDescent="0.25">
      <c r="A35" s="91"/>
      <c r="B35" s="86"/>
      <c r="C35" s="87"/>
      <c r="D35" s="39">
        <f>'Item List'!$D26*Offer!I35</f>
        <v>0.05</v>
      </c>
      <c r="E35" s="14" t="str">
        <f>'Item List'!B26</f>
        <v>Motor Mechanics Kit</v>
      </c>
      <c r="F35" s="16"/>
      <c r="G35" s="16"/>
      <c r="H35" s="5"/>
      <c r="I35" s="41">
        <v>1</v>
      </c>
      <c r="J35" s="87" t="e">
        <f>+#REF!*I35</f>
        <v>#REF!</v>
      </c>
      <c r="K35" s="39">
        <f t="shared" si="0"/>
        <v>11.8</v>
      </c>
    </row>
    <row r="36" spans="1:11" ht="15.75" x14ac:dyDescent="0.25">
      <c r="A36" s="91"/>
      <c r="B36" s="86"/>
      <c r="C36" s="87"/>
      <c r="D36" s="39">
        <f>'Item List'!$D27*Offer!I36</f>
        <v>0.15</v>
      </c>
      <c r="E36" s="14" t="str">
        <f>'Item List'!B27</f>
        <v xml:space="preserve">Garage Kit </v>
      </c>
      <c r="F36" s="16"/>
      <c r="G36" s="16"/>
      <c r="H36" s="5"/>
      <c r="I36" s="41">
        <v>1</v>
      </c>
      <c r="J36" s="87" t="e">
        <f>+#REF!*I36</f>
        <v>#REF!</v>
      </c>
      <c r="K36" s="39">
        <f t="shared" si="0"/>
        <v>35.4</v>
      </c>
    </row>
    <row r="37" spans="1:11" ht="15.75" hidden="1" x14ac:dyDescent="0.25">
      <c r="A37" s="91"/>
      <c r="B37" s="86"/>
      <c r="C37" s="87"/>
      <c r="D37" s="39">
        <f>'Item List'!$D28*Offer!I37</f>
        <v>0</v>
      </c>
      <c r="E37" s="14" t="str">
        <f>'Item List'!B28</f>
        <v>Plumbers Kit</v>
      </c>
      <c r="F37" s="16"/>
      <c r="G37" s="16"/>
      <c r="H37" s="5"/>
      <c r="I37" s="41"/>
      <c r="J37" s="87" t="e">
        <f>+#REF!*I37</f>
        <v>#REF!</v>
      </c>
      <c r="K37" s="39">
        <f t="shared" si="0"/>
        <v>0</v>
      </c>
    </row>
    <row r="38" spans="1:11" ht="15.75" hidden="1" x14ac:dyDescent="0.25">
      <c r="A38" s="91"/>
      <c r="B38" s="86"/>
      <c r="C38" s="87"/>
      <c r="D38" s="39">
        <f>'Item List'!$D29*Offer!I38</f>
        <v>0</v>
      </c>
      <c r="E38" s="14" t="str">
        <f>'Item List'!B29</f>
        <v>Electricians Kit</v>
      </c>
      <c r="F38" s="16"/>
      <c r="G38" s="16"/>
      <c r="H38" s="5"/>
      <c r="I38" s="41"/>
      <c r="J38" s="87" t="e">
        <f>+#REF!*I38</f>
        <v>#REF!</v>
      </c>
      <c r="K38" s="39">
        <f t="shared" si="0"/>
        <v>0</v>
      </c>
    </row>
    <row r="39" spans="1:11" ht="15.75" hidden="1" x14ac:dyDescent="0.25">
      <c r="A39" s="91"/>
      <c r="B39" s="86"/>
      <c r="C39" s="87"/>
      <c r="D39" s="39">
        <f>'Item List'!$D30*Offer!I39</f>
        <v>0</v>
      </c>
      <c r="E39" s="14" t="str">
        <f>'Item List'!B30</f>
        <v>Electric Drills &amp; Power tools</v>
      </c>
      <c r="F39" s="16"/>
      <c r="G39" s="16"/>
      <c r="H39" s="5"/>
      <c r="I39" s="41"/>
      <c r="J39" s="87" t="e">
        <f>+#REF!*I39</f>
        <v>#REF!</v>
      </c>
      <c r="K39" s="39">
        <f t="shared" si="0"/>
        <v>0</v>
      </c>
    </row>
    <row r="40" spans="1:11" ht="15.75" x14ac:dyDescent="0.25">
      <c r="A40" s="91"/>
      <c r="B40" s="86"/>
      <c r="C40" s="87"/>
      <c r="D40" s="39">
        <f>'Item List'!$D31*Offer!I40</f>
        <v>0.05</v>
      </c>
      <c r="E40" s="14" t="str">
        <f>'Item List'!B31</f>
        <v>Angle Grinder</v>
      </c>
      <c r="F40" s="16"/>
      <c r="G40" s="16"/>
      <c r="H40" s="5"/>
      <c r="I40" s="41">
        <v>1</v>
      </c>
      <c r="J40" s="87" t="e">
        <f>+#REF!*I40</f>
        <v>#REF!</v>
      </c>
      <c r="K40" s="39">
        <f t="shared" si="0"/>
        <v>11.8</v>
      </c>
    </row>
    <row r="41" spans="1:11" ht="15.75" hidden="1" x14ac:dyDescent="0.25">
      <c r="A41" s="91"/>
      <c r="B41" s="86"/>
      <c r="C41" s="87"/>
      <c r="D41" s="39">
        <f>'Item List'!$D32*Offer!I41</f>
        <v>0</v>
      </c>
      <c r="E41" s="14" t="str">
        <f>'Item List'!B32</f>
        <v>Blacksmiths Kit</v>
      </c>
      <c r="F41" s="16"/>
      <c r="G41" s="16"/>
      <c r="H41" s="5"/>
      <c r="I41" s="41"/>
      <c r="J41" s="87" t="e">
        <f>+#REF!*I41</f>
        <v>#REF!</v>
      </c>
      <c r="K41" s="39">
        <f t="shared" si="0"/>
        <v>0</v>
      </c>
    </row>
    <row r="42" spans="1:11" ht="15.75" hidden="1" x14ac:dyDescent="0.25">
      <c r="A42" s="91"/>
      <c r="B42" s="86"/>
      <c r="C42" s="87"/>
      <c r="D42" s="39">
        <f>'Item List'!$D33*Offer!I42</f>
        <v>0</v>
      </c>
      <c r="E42" s="14" t="str">
        <f>'Item List'!B33</f>
        <v>Shoe Repair Kit/Leather worker kit</v>
      </c>
      <c r="F42" s="16"/>
      <c r="G42" s="16"/>
      <c r="H42" s="5"/>
      <c r="I42" s="41"/>
      <c r="J42" s="87" t="e">
        <f>+#REF!*I42</f>
        <v>#REF!</v>
      </c>
      <c r="K42" s="39">
        <f t="shared" si="0"/>
        <v>0</v>
      </c>
    </row>
    <row r="43" spans="1:11" ht="15.75" hidden="1" x14ac:dyDescent="0.25">
      <c r="A43" s="91"/>
      <c r="B43" s="86"/>
      <c r="C43" s="87"/>
      <c r="D43" s="39">
        <f>'Item List'!$D34*Offer!I43</f>
        <v>0</v>
      </c>
      <c r="E43" s="14" t="str">
        <f>'Item List'!B34</f>
        <v>Welding Machine</v>
      </c>
      <c r="F43" s="16"/>
      <c r="G43" s="16"/>
      <c r="H43" s="5"/>
      <c r="I43" s="41"/>
      <c r="J43" s="87" t="e">
        <f>+#REF!*I43</f>
        <v>#REF!</v>
      </c>
      <c r="K43" s="39">
        <f t="shared" si="0"/>
        <v>0</v>
      </c>
    </row>
    <row r="44" spans="1:11" ht="15.75" hidden="1" x14ac:dyDescent="0.25">
      <c r="A44" s="91"/>
      <c r="B44" s="86"/>
      <c r="C44" s="87"/>
      <c r="D44" s="39">
        <f>'Item List'!$D35*Offer!I44</f>
        <v>0</v>
      </c>
      <c r="E44" s="14" t="str">
        <f>'Item List'!B35</f>
        <v>Welding accessories</v>
      </c>
      <c r="F44" s="16"/>
      <c r="G44" s="16"/>
      <c r="H44" s="5"/>
      <c r="I44" s="41"/>
      <c r="J44" s="87" t="e">
        <f>+#REF!*I44</f>
        <v>#REF!</v>
      </c>
      <c r="K44" s="39">
        <f t="shared" si="0"/>
        <v>0</v>
      </c>
    </row>
    <row r="45" spans="1:11" ht="15.75" hidden="1" x14ac:dyDescent="0.25">
      <c r="A45" s="91"/>
      <c r="B45" s="86"/>
      <c r="C45" s="87"/>
      <c r="D45" s="39">
        <f>'Item List'!$D36*Offer!I45</f>
        <v>0</v>
      </c>
      <c r="E45" s="14" t="str">
        <f>'Item List'!B36</f>
        <v xml:space="preserve">Bicycle + Repair Kit </v>
      </c>
      <c r="F45" s="16"/>
      <c r="G45" s="16"/>
      <c r="H45" s="5"/>
      <c r="I45" s="41"/>
      <c r="J45" s="87" t="e">
        <f>+#REF!*I45</f>
        <v>#REF!</v>
      </c>
      <c r="K45" s="39">
        <f t="shared" si="0"/>
        <v>0</v>
      </c>
    </row>
    <row r="46" spans="1:11" ht="15.75" hidden="1" x14ac:dyDescent="0.25">
      <c r="A46" s="91"/>
      <c r="B46" s="86"/>
      <c r="C46" s="87"/>
      <c r="D46" s="39">
        <f>'Item List'!$D37*Offer!I46</f>
        <v>0</v>
      </c>
      <c r="E46" s="14" t="str">
        <f>'Item List'!B37</f>
        <v>Wheelchair</v>
      </c>
      <c r="F46" s="16"/>
      <c r="G46" s="16"/>
      <c r="H46" s="5"/>
      <c r="I46" s="41"/>
      <c r="J46" s="87" t="e">
        <f>+#REF!*I46</f>
        <v>#REF!</v>
      </c>
      <c r="K46" s="39">
        <f t="shared" si="0"/>
        <v>0</v>
      </c>
    </row>
    <row r="47" spans="1:11" ht="15.75" hidden="1" x14ac:dyDescent="0.25">
      <c r="A47" s="91"/>
      <c r="B47" s="86"/>
      <c r="C47" s="87"/>
      <c r="D47" s="39">
        <f>'Item List'!$D38*Offer!I47</f>
        <v>0</v>
      </c>
      <c r="E47" s="14" t="str">
        <f>'Item List'!B38</f>
        <v>Walking Aids (crutches, frames, sticks)</v>
      </c>
      <c r="F47" s="16"/>
      <c r="G47" s="16"/>
      <c r="H47" s="5"/>
      <c r="I47" s="41"/>
      <c r="J47" s="87" t="e">
        <f>+#REF!*I47</f>
        <v>#REF!</v>
      </c>
      <c r="K47" s="39">
        <f t="shared" si="0"/>
        <v>0</v>
      </c>
    </row>
    <row r="48" spans="1:11" ht="15.75" hidden="1" x14ac:dyDescent="0.25">
      <c r="A48" s="91"/>
      <c r="B48" s="86"/>
      <c r="C48" s="87"/>
      <c r="D48" s="39">
        <f>'Item List'!$D39*Offer!I48</f>
        <v>0</v>
      </c>
      <c r="E48" s="14" t="str">
        <f>'Item List'!B39</f>
        <v>Gardening Tools Set</v>
      </c>
      <c r="F48" s="16"/>
      <c r="G48" s="16"/>
      <c r="H48" s="5"/>
      <c r="I48" s="41"/>
      <c r="J48" s="87" t="e">
        <f>+#REF!*I48</f>
        <v>#REF!</v>
      </c>
      <c r="K48" s="39">
        <f t="shared" si="0"/>
        <v>0</v>
      </c>
    </row>
    <row r="49" spans="1:11" ht="15.75" hidden="1" x14ac:dyDescent="0.25">
      <c r="A49" s="91"/>
      <c r="B49" s="86"/>
      <c r="C49" s="87"/>
      <c r="D49" s="39">
        <f>'Item List'!$D40*Offer!I49</f>
        <v>0</v>
      </c>
      <c r="E49" s="14" t="str">
        <f>'Item List'!B40</f>
        <v>Lawnmower/rotovator</v>
      </c>
      <c r="F49" s="16"/>
      <c r="G49" s="16"/>
      <c r="H49" s="5"/>
      <c r="I49" s="41"/>
      <c r="J49" s="87" t="e">
        <f>+#REF!*I49</f>
        <v>#REF!</v>
      </c>
      <c r="K49" s="39">
        <f t="shared" si="0"/>
        <v>0</v>
      </c>
    </row>
    <row r="50" spans="1:11" ht="15.75" hidden="1" x14ac:dyDescent="0.25">
      <c r="A50" s="91"/>
      <c r="B50" s="86"/>
      <c r="C50" s="87"/>
      <c r="D50" s="39">
        <f>'Item List'!$D41*Offer!I50</f>
        <v>0</v>
      </c>
      <c r="E50" s="14" t="str">
        <f>'Item List'!B41</f>
        <v>Educational Books (specify age groups)</v>
      </c>
      <c r="F50" s="16"/>
      <c r="G50" s="16"/>
      <c r="H50" s="5"/>
      <c r="I50" s="41"/>
      <c r="J50" s="87" t="e">
        <f>+#REF!*I50</f>
        <v>#REF!</v>
      </c>
      <c r="K50" s="39">
        <f t="shared" si="0"/>
        <v>0</v>
      </c>
    </row>
    <row r="51" spans="1:11" ht="15.75" hidden="1" x14ac:dyDescent="0.25">
      <c r="A51" s="91"/>
      <c r="B51" s="86"/>
      <c r="C51" s="87"/>
      <c r="D51" s="39">
        <f>'Item List'!$D42*Offer!I51</f>
        <v>0</v>
      </c>
      <c r="E51" s="14" t="str">
        <f>'Item List'!B42</f>
        <v>Scholar Packs (25 per pack)</v>
      </c>
      <c r="F51" s="16"/>
      <c r="G51" s="16"/>
      <c r="H51" s="5"/>
      <c r="I51" s="41"/>
      <c r="J51" s="87" t="e">
        <f>+#REF!*I51</f>
        <v>#REF!</v>
      </c>
      <c r="K51" s="39">
        <f t="shared" si="0"/>
        <v>0</v>
      </c>
    </row>
    <row r="52" spans="1:11" ht="15.75" hidden="1" x14ac:dyDescent="0.25">
      <c r="A52" s="91"/>
      <c r="B52" s="86"/>
      <c r="C52" s="87"/>
      <c r="D52" s="39">
        <f>'Item List'!$D43*Offer!I52</f>
        <v>0</v>
      </c>
      <c r="E52" s="14" t="str">
        <f>'Item List'!B43</f>
        <v>Boxes of books</v>
      </c>
      <c r="F52" s="16"/>
      <c r="G52" s="16"/>
      <c r="H52" s="5"/>
      <c r="I52" s="41"/>
      <c r="J52" s="87" t="e">
        <f>+#REF!*I52</f>
        <v>#REF!</v>
      </c>
      <c r="K52" s="39">
        <f t="shared" si="0"/>
        <v>0</v>
      </c>
    </row>
    <row r="53" spans="1:11" ht="15.75" hidden="1" x14ac:dyDescent="0.25">
      <c r="A53" s="91"/>
      <c r="B53" s="86"/>
      <c r="C53" s="87"/>
      <c r="D53" s="39">
        <f>'Item List'!$D44*Offer!I53</f>
        <v>0</v>
      </c>
      <c r="E53" s="14" t="str">
        <f>'Item List'!B44</f>
        <v>Catering supplies/pots/pans/utensils</v>
      </c>
      <c r="F53" s="16"/>
      <c r="G53" s="16"/>
      <c r="H53" s="5"/>
      <c r="I53" s="41"/>
      <c r="J53" s="87" t="e">
        <f>+#REF!*I53</f>
        <v>#REF!</v>
      </c>
      <c r="K53" s="39">
        <f t="shared" si="0"/>
        <v>0</v>
      </c>
    </row>
    <row r="54" spans="1:11" ht="15.75" x14ac:dyDescent="0.25">
      <c r="A54" s="91"/>
      <c r="B54" s="86"/>
      <c r="C54" s="87"/>
      <c r="D54" s="39">
        <v>0.01</v>
      </c>
      <c r="E54" s="14" t="s">
        <v>181</v>
      </c>
      <c r="F54" s="16"/>
      <c r="G54" s="16"/>
      <c r="H54" s="5"/>
      <c r="I54" s="41">
        <v>2</v>
      </c>
      <c r="J54" s="87" t="e">
        <f>+#REF!*I54</f>
        <v>#REF!</v>
      </c>
      <c r="K54" s="39">
        <f t="shared" si="0"/>
        <v>2.36</v>
      </c>
    </row>
    <row r="55" spans="1:11" ht="15.75" hidden="1" x14ac:dyDescent="0.25">
      <c r="A55" s="91"/>
      <c r="B55" s="86"/>
      <c r="C55" s="87"/>
      <c r="D55" s="39">
        <f>'Item List'!$D46*Offer!I55</f>
        <v>0</v>
      </c>
      <c r="E55" s="14">
        <f>'Item List'!B46</f>
        <v>0</v>
      </c>
      <c r="F55" s="16"/>
      <c r="G55" s="16"/>
      <c r="H55" s="5"/>
      <c r="I55" s="41"/>
      <c r="J55" s="87" t="e">
        <f>+#REF!*I55</f>
        <v>#REF!</v>
      </c>
      <c r="K55" s="39">
        <f t="shared" si="0"/>
        <v>0</v>
      </c>
    </row>
    <row r="56" spans="1:11" ht="15.75" hidden="1" x14ac:dyDescent="0.25">
      <c r="A56" s="91"/>
      <c r="B56" s="86"/>
      <c r="C56" s="87"/>
      <c r="D56" s="39">
        <f>'Item List'!$D47*Offer!I56</f>
        <v>0</v>
      </c>
      <c r="E56" s="14">
        <f>'Item List'!B47</f>
        <v>0</v>
      </c>
      <c r="F56" s="16"/>
      <c r="G56" s="16"/>
      <c r="H56" s="5"/>
      <c r="I56" s="41"/>
      <c r="J56" s="87" t="e">
        <f>+#REF!*I56</f>
        <v>#REF!</v>
      </c>
      <c r="K56" s="39">
        <f t="shared" si="0"/>
        <v>0</v>
      </c>
    </row>
    <row r="57" spans="1:11" ht="15.75" hidden="1" x14ac:dyDescent="0.25">
      <c r="A57" s="91"/>
      <c r="B57" s="86"/>
      <c r="C57" s="87"/>
      <c r="D57" s="39">
        <f>'Item List'!$D48*Offer!I57</f>
        <v>0</v>
      </c>
      <c r="E57" s="14">
        <f>'Item List'!B48</f>
        <v>0</v>
      </c>
      <c r="F57" s="16"/>
      <c r="G57" s="16"/>
      <c r="H57" s="5"/>
      <c r="I57" s="41"/>
      <c r="J57" s="87" t="e">
        <f>+#REF!*I57</f>
        <v>#REF!</v>
      </c>
      <c r="K57" s="39">
        <f t="shared" si="0"/>
        <v>0</v>
      </c>
    </row>
    <row r="58" spans="1:11" ht="15.75" hidden="1" x14ac:dyDescent="0.25">
      <c r="A58" s="91"/>
      <c r="B58" s="86"/>
      <c r="C58" s="87"/>
      <c r="D58" s="39">
        <f>'Item List'!$D49*Offer!I58</f>
        <v>0</v>
      </c>
      <c r="E58" s="14">
        <f>'Item List'!B49</f>
        <v>0</v>
      </c>
      <c r="F58" s="16"/>
      <c r="G58" s="16"/>
      <c r="H58" s="5"/>
      <c r="I58" s="41"/>
      <c r="J58" s="87" t="e">
        <f>+#REF!*I58</f>
        <v>#REF!</v>
      </c>
      <c r="K58" s="39">
        <f t="shared" si="0"/>
        <v>0</v>
      </c>
    </row>
    <row r="59" spans="1:11" ht="15.75" hidden="1" x14ac:dyDescent="0.25">
      <c r="A59" s="91"/>
      <c r="B59" s="86"/>
      <c r="C59" s="87"/>
      <c r="D59" s="39">
        <f>'Item List'!$D50*Offer!I59</f>
        <v>0</v>
      </c>
      <c r="E59" s="14">
        <f>'Item List'!B50</f>
        <v>0</v>
      </c>
      <c r="F59" s="16"/>
      <c r="G59" s="16"/>
      <c r="H59" s="5"/>
      <c r="I59" s="41"/>
      <c r="J59" s="87" t="e">
        <f>+#REF!*I59</f>
        <v>#REF!</v>
      </c>
      <c r="K59" s="39">
        <f t="shared" si="0"/>
        <v>0</v>
      </c>
    </row>
    <row r="60" spans="1:11" ht="15.75" hidden="1" x14ac:dyDescent="0.25">
      <c r="A60" s="91"/>
      <c r="B60" s="86"/>
      <c r="C60" s="87"/>
      <c r="D60" s="39">
        <f>'Item List'!$D51*Offer!I60</f>
        <v>0</v>
      </c>
      <c r="E60" s="14">
        <f>'Item List'!B51</f>
        <v>0</v>
      </c>
      <c r="F60" s="16"/>
      <c r="G60" s="16"/>
      <c r="H60" s="5"/>
      <c r="I60" s="41"/>
      <c r="J60" s="87" t="e">
        <f>+#REF!*I60</f>
        <v>#REF!</v>
      </c>
      <c r="K60" s="39">
        <f t="shared" si="0"/>
        <v>0</v>
      </c>
    </row>
    <row r="61" spans="1:11" ht="15.75" hidden="1" x14ac:dyDescent="0.25">
      <c r="A61" s="91"/>
      <c r="B61" s="86"/>
      <c r="C61" s="87"/>
      <c r="D61" s="39">
        <f>'Item List'!$D52*Offer!I61</f>
        <v>0</v>
      </c>
      <c r="E61" s="14">
        <f>'Item List'!B52</f>
        <v>0</v>
      </c>
      <c r="F61" s="16"/>
      <c r="G61" s="16"/>
      <c r="H61" s="5"/>
      <c r="I61" s="41"/>
      <c r="J61" s="87" t="e">
        <f>+#REF!*I61</f>
        <v>#REF!</v>
      </c>
      <c r="K61" s="39">
        <f t="shared" si="0"/>
        <v>0</v>
      </c>
    </row>
    <row r="62" spans="1:11" ht="15.75" hidden="1" x14ac:dyDescent="0.25">
      <c r="A62" s="91"/>
      <c r="B62" s="86"/>
      <c r="C62" s="87"/>
      <c r="D62" s="39">
        <f>'Item List'!$D53*Offer!I62</f>
        <v>0</v>
      </c>
      <c r="E62" s="14">
        <f>'Item List'!B53</f>
        <v>0</v>
      </c>
      <c r="F62" s="16"/>
      <c r="G62" s="16"/>
      <c r="H62" s="5"/>
      <c r="I62" s="41"/>
      <c r="J62" s="87" t="e">
        <f>+#REF!*I62</f>
        <v>#REF!</v>
      </c>
      <c r="K62" s="39">
        <f t="shared" si="0"/>
        <v>0</v>
      </c>
    </row>
    <row r="63" spans="1:11" ht="15.75" hidden="1" x14ac:dyDescent="0.25">
      <c r="A63" s="91"/>
      <c r="B63" s="86"/>
      <c r="C63" s="87"/>
      <c r="D63" s="39">
        <f>'Item List'!$D54*Offer!I63</f>
        <v>0</v>
      </c>
      <c r="E63" s="14">
        <f>'Item List'!B54</f>
        <v>0</v>
      </c>
      <c r="F63" s="16"/>
      <c r="G63" s="16"/>
      <c r="H63" s="5"/>
      <c r="I63" s="41"/>
      <c r="J63" s="87" t="e">
        <f>+#REF!*I63</f>
        <v>#REF!</v>
      </c>
      <c r="K63" s="39">
        <f t="shared" si="0"/>
        <v>0</v>
      </c>
    </row>
    <row r="64" spans="1:11" ht="15.75" hidden="1" x14ac:dyDescent="0.25">
      <c r="A64" s="91"/>
      <c r="B64" s="86"/>
      <c r="C64" s="87"/>
      <c r="D64" s="39">
        <f>'Item List'!$D55*Offer!I64</f>
        <v>0</v>
      </c>
      <c r="E64" s="14">
        <f>'Item List'!B55</f>
        <v>0</v>
      </c>
      <c r="F64" s="16"/>
      <c r="G64" s="16"/>
      <c r="H64" s="5"/>
      <c r="I64" s="41"/>
      <c r="J64" s="87" t="e">
        <f>+#REF!*I64</f>
        <v>#REF!</v>
      </c>
      <c r="K64" s="39">
        <f t="shared" si="0"/>
        <v>0</v>
      </c>
    </row>
    <row r="65" spans="1:11" ht="15.75" hidden="1" x14ac:dyDescent="0.25">
      <c r="A65" s="91"/>
      <c r="B65" s="86"/>
      <c r="C65" s="87"/>
      <c r="D65" s="39">
        <f>'Item List'!$D56*Offer!I65</f>
        <v>0</v>
      </c>
      <c r="E65" s="14">
        <f>'Item List'!B56</f>
        <v>0</v>
      </c>
      <c r="F65" s="16"/>
      <c r="G65" s="16"/>
      <c r="H65" s="5"/>
      <c r="I65" s="41"/>
      <c r="J65" s="87" t="e">
        <f>+#REF!*I65</f>
        <v>#REF!</v>
      </c>
      <c r="K65" s="39">
        <f t="shared" si="0"/>
        <v>0</v>
      </c>
    </row>
    <row r="66" spans="1:11" ht="15.75" hidden="1" x14ac:dyDescent="0.25">
      <c r="A66" s="91"/>
      <c r="B66" s="86"/>
      <c r="C66" s="87"/>
      <c r="D66" s="39">
        <f>'Item List'!$D57*Offer!I66</f>
        <v>0</v>
      </c>
      <c r="E66" s="14">
        <f>'Item List'!B57</f>
        <v>0</v>
      </c>
      <c r="F66" s="16"/>
      <c r="G66" s="16"/>
      <c r="H66" s="5"/>
      <c r="I66" s="41"/>
      <c r="J66" s="87" t="e">
        <f>+#REF!*I66</f>
        <v>#REF!</v>
      </c>
      <c r="K66" s="39">
        <f t="shared" si="0"/>
        <v>0</v>
      </c>
    </row>
    <row r="67" spans="1:11" ht="15.75" hidden="1" x14ac:dyDescent="0.25">
      <c r="A67" s="91"/>
      <c r="B67" s="86"/>
      <c r="C67" s="87"/>
      <c r="D67" s="39">
        <f>'Item List'!$D58*Offer!I67</f>
        <v>0</v>
      </c>
      <c r="E67" s="14">
        <f>'Item List'!B58</f>
        <v>0</v>
      </c>
      <c r="F67" s="16"/>
      <c r="G67" s="16"/>
      <c r="H67" s="5"/>
      <c r="I67" s="41"/>
      <c r="J67" s="87" t="e">
        <f>+#REF!*I67</f>
        <v>#REF!</v>
      </c>
      <c r="K67" s="39">
        <f t="shared" si="0"/>
        <v>0</v>
      </c>
    </row>
    <row r="68" spans="1:11" ht="15.75" hidden="1" x14ac:dyDescent="0.25">
      <c r="A68" s="91"/>
      <c r="B68" s="86"/>
      <c r="C68" s="87"/>
      <c r="D68" s="39">
        <f>'Item List'!$D59*Offer!I68</f>
        <v>0</v>
      </c>
      <c r="E68" s="14">
        <f>'Item List'!B59</f>
        <v>0</v>
      </c>
      <c r="F68" s="16"/>
      <c r="G68" s="16"/>
      <c r="H68" s="5"/>
      <c r="I68" s="41"/>
      <c r="J68" s="87" t="e">
        <f>+#REF!*I68</f>
        <v>#REF!</v>
      </c>
      <c r="K68" s="39">
        <f t="shared" si="0"/>
        <v>0</v>
      </c>
    </row>
    <row r="69" spans="1:11" ht="15.75" hidden="1" x14ac:dyDescent="0.25">
      <c r="A69" s="91"/>
      <c r="B69" s="86"/>
      <c r="C69" s="87"/>
      <c r="D69" s="39">
        <f>'Item List'!$D60*Offer!I69</f>
        <v>0</v>
      </c>
      <c r="E69" s="14">
        <f>'Item List'!B60</f>
        <v>0</v>
      </c>
      <c r="F69" s="16"/>
      <c r="G69" s="16"/>
      <c r="H69" s="5"/>
      <c r="I69" s="41"/>
      <c r="J69" s="87" t="e">
        <f>+#REF!*I69</f>
        <v>#REF!</v>
      </c>
      <c r="K69" s="39">
        <f t="shared" si="0"/>
        <v>0</v>
      </c>
    </row>
    <row r="70" spans="1:11" ht="15.75" hidden="1" x14ac:dyDescent="0.25">
      <c r="A70" s="91"/>
      <c r="B70" s="86"/>
      <c r="C70" s="87"/>
      <c r="D70" s="39">
        <f>'Item List'!$D61*Offer!I70</f>
        <v>0</v>
      </c>
      <c r="E70" s="14">
        <f>'Item List'!B61</f>
        <v>0</v>
      </c>
      <c r="F70" s="16"/>
      <c r="G70" s="16"/>
      <c r="H70" s="5"/>
      <c r="I70" s="41"/>
      <c r="J70" s="87" t="e">
        <f>+#REF!*I70</f>
        <v>#REF!</v>
      </c>
      <c r="K70" s="39">
        <f t="shared" si="0"/>
        <v>0</v>
      </c>
    </row>
    <row r="71" spans="1:11" ht="15.75" hidden="1" x14ac:dyDescent="0.25">
      <c r="A71" s="91"/>
      <c r="B71" s="86"/>
      <c r="C71" s="87"/>
      <c r="D71" s="39">
        <f>'Item List'!$D62*Offer!I71</f>
        <v>0</v>
      </c>
      <c r="E71" s="14">
        <f>'Item List'!B62</f>
        <v>0</v>
      </c>
      <c r="F71" s="16"/>
      <c r="G71" s="16"/>
      <c r="H71" s="5"/>
      <c r="I71" s="41"/>
      <c r="J71" s="87" t="e">
        <f>+#REF!*I71</f>
        <v>#REF!</v>
      </c>
      <c r="K71" s="39">
        <f t="shared" si="0"/>
        <v>0</v>
      </c>
    </row>
    <row r="72" spans="1:11" ht="15.75" hidden="1" x14ac:dyDescent="0.25">
      <c r="A72" s="91"/>
      <c r="B72" s="86"/>
      <c r="C72" s="87"/>
      <c r="D72" s="39">
        <f>'Item List'!$D63*Offer!I72</f>
        <v>0</v>
      </c>
      <c r="E72" s="14">
        <f>'Item List'!B63</f>
        <v>0</v>
      </c>
      <c r="F72" s="16"/>
      <c r="G72" s="16"/>
      <c r="H72" s="5"/>
      <c r="I72" s="41"/>
      <c r="J72" s="87" t="e">
        <f>+#REF!*I72</f>
        <v>#REF!</v>
      </c>
      <c r="K72" s="39">
        <f t="shared" si="0"/>
        <v>0</v>
      </c>
    </row>
    <row r="73" spans="1:11" ht="15.75" hidden="1" x14ac:dyDescent="0.25">
      <c r="A73" s="91"/>
      <c r="B73" s="86"/>
      <c r="C73" s="87"/>
      <c r="D73" s="39">
        <f>'Item List'!$D64*Offer!I73</f>
        <v>0</v>
      </c>
      <c r="E73" s="14">
        <f>'Item List'!B64</f>
        <v>0</v>
      </c>
      <c r="F73" s="16"/>
      <c r="G73" s="16"/>
      <c r="H73" s="5"/>
      <c r="I73" s="41"/>
      <c r="J73" s="87" t="e">
        <f>+#REF!*I73</f>
        <v>#REF!</v>
      </c>
      <c r="K73" s="39"/>
    </row>
    <row r="74" spans="1:11" ht="15.75" hidden="1" x14ac:dyDescent="0.25">
      <c r="A74" s="91"/>
      <c r="B74" s="86"/>
      <c r="C74" s="87"/>
      <c r="D74" s="39">
        <f>'Item List'!$D65*Offer!I74</f>
        <v>0</v>
      </c>
      <c r="E74" s="14">
        <f>'Item List'!B65</f>
        <v>0</v>
      </c>
      <c r="F74" s="16"/>
      <c r="G74" s="16"/>
      <c r="H74" s="5"/>
      <c r="I74" s="41"/>
      <c r="J74" s="87" t="e">
        <f>+#REF!*I74</f>
        <v>#REF!</v>
      </c>
      <c r="K74" s="39"/>
    </row>
    <row r="75" spans="1:11" ht="15.75" hidden="1" x14ac:dyDescent="0.25">
      <c r="A75" s="91"/>
      <c r="B75" s="86"/>
      <c r="C75" s="87"/>
      <c r="D75" s="39">
        <f>'Item List'!$D66*Offer!I75</f>
        <v>0</v>
      </c>
      <c r="E75" s="14">
        <f>'Item List'!B66</f>
        <v>0</v>
      </c>
      <c r="F75" s="16"/>
      <c r="G75" s="16"/>
      <c r="H75" s="5"/>
      <c r="I75" s="41"/>
      <c r="J75" s="87" t="e">
        <f>+#REF!*I75</f>
        <v>#REF!</v>
      </c>
      <c r="K75" s="39"/>
    </row>
    <row r="76" spans="1:11" ht="15.75" hidden="1" x14ac:dyDescent="0.25">
      <c r="A76" s="91"/>
      <c r="B76" s="86"/>
      <c r="C76" s="87"/>
      <c r="D76" s="39">
        <f>'Item List'!$D67*Offer!I76</f>
        <v>0</v>
      </c>
      <c r="E76" s="14">
        <f>'Item List'!B67</f>
        <v>0</v>
      </c>
      <c r="F76" s="16"/>
      <c r="G76" s="16"/>
      <c r="H76" s="5"/>
      <c r="I76" s="41"/>
      <c r="J76" s="87" t="e">
        <f>+#REF!*I76</f>
        <v>#REF!</v>
      </c>
      <c r="K76" s="39"/>
    </row>
    <row r="77" spans="1:11" ht="15.75" hidden="1" x14ac:dyDescent="0.25">
      <c r="A77" s="91"/>
      <c r="B77" s="86"/>
      <c r="C77" s="87"/>
      <c r="D77" s="39">
        <f>'Item List'!$D68*Offer!I77</f>
        <v>0</v>
      </c>
      <c r="E77" s="14">
        <f>'Item List'!B68</f>
        <v>0</v>
      </c>
      <c r="F77" s="16"/>
      <c r="G77" s="16"/>
      <c r="H77" s="5"/>
      <c r="I77" s="41"/>
      <c r="J77" s="87" t="e">
        <f>+#REF!*I77</f>
        <v>#REF!</v>
      </c>
      <c r="K77" s="39">
        <f t="shared" si="0"/>
        <v>0</v>
      </c>
    </row>
    <row r="78" spans="1:11" ht="15.75" hidden="1" x14ac:dyDescent="0.25">
      <c r="A78" s="91"/>
      <c r="B78" s="86"/>
      <c r="C78" s="87"/>
      <c r="D78" s="39">
        <f>'Item List'!$D69*Offer!I78</f>
        <v>0</v>
      </c>
      <c r="E78" s="14">
        <f>'Item List'!B69</f>
        <v>0</v>
      </c>
      <c r="F78" s="16"/>
      <c r="G78" s="16"/>
      <c r="H78" s="5"/>
      <c r="I78" s="41"/>
      <c r="J78" s="87" t="e">
        <f>+#REF!*I78</f>
        <v>#REF!</v>
      </c>
      <c r="K78" s="39">
        <f t="shared" si="0"/>
        <v>0</v>
      </c>
    </row>
    <row r="79" spans="1:11" ht="15.75" hidden="1" x14ac:dyDescent="0.25">
      <c r="A79" s="91"/>
      <c r="B79" s="86"/>
      <c r="C79" s="87"/>
      <c r="D79" s="39">
        <f>'Item List'!$D70*Offer!I79</f>
        <v>0</v>
      </c>
      <c r="E79" s="14">
        <f>'Item List'!B70</f>
        <v>0</v>
      </c>
      <c r="F79" s="16"/>
      <c r="G79" s="16"/>
      <c r="H79" s="5"/>
      <c r="I79" s="41"/>
      <c r="J79" s="87" t="e">
        <f>+#REF!*I79</f>
        <v>#REF!</v>
      </c>
      <c r="K79" s="39"/>
    </row>
    <row r="80" spans="1:11" ht="15.75" hidden="1" x14ac:dyDescent="0.25">
      <c r="A80" s="91"/>
      <c r="B80" s="86"/>
      <c r="C80" s="87"/>
      <c r="D80" s="39">
        <f>1*I80</f>
        <v>0</v>
      </c>
      <c r="E80" s="14" t="s">
        <v>170</v>
      </c>
      <c r="F80" s="16"/>
      <c r="G80" s="16"/>
      <c r="H80" s="5"/>
      <c r="I80" s="41"/>
      <c r="J80" s="87" t="e">
        <f>+#REF!*I80</f>
        <v>#REF!</v>
      </c>
      <c r="K80" s="39">
        <f t="shared" ref="K80" si="1">D80*$K$10</f>
        <v>0</v>
      </c>
    </row>
    <row r="81" spans="1:12" ht="50.25" x14ac:dyDescent="0.25">
      <c r="A81" s="97"/>
      <c r="B81" s="98"/>
      <c r="C81" s="99" t="s">
        <v>7</v>
      </c>
      <c r="D81" s="13">
        <f>SUM(D12:D80)</f>
        <v>1.31</v>
      </c>
      <c r="E81" s="22"/>
      <c r="F81" s="16"/>
      <c r="G81" s="17"/>
      <c r="H81" s="18"/>
      <c r="I81" s="4">
        <f>SUM(I12:I80)</f>
        <v>25</v>
      </c>
      <c r="J81" s="93" t="e">
        <f>SUM(J12:J80)</f>
        <v>#REF!</v>
      </c>
      <c r="K81" s="13">
        <f>SUM(K12:K80)</f>
        <v>309.16000000000003</v>
      </c>
      <c r="L81" t="s">
        <v>182</v>
      </c>
    </row>
    <row r="82" spans="1:12" x14ac:dyDescent="0.2">
      <c r="A82" s="6"/>
      <c r="B82" s="6"/>
      <c r="C82" s="6"/>
      <c r="D82" s="6"/>
      <c r="E82" s="6"/>
      <c r="F82" s="6"/>
      <c r="G82" s="6"/>
      <c r="H82" s="7"/>
      <c r="I82" s="19"/>
      <c r="J82" s="7"/>
      <c r="K82" s="6"/>
    </row>
    <row r="83" spans="1:12" ht="15" x14ac:dyDescent="0.2">
      <c r="A83" s="106" t="s">
        <v>180</v>
      </c>
      <c r="B83" s="106"/>
      <c r="C83" s="9"/>
      <c r="D83" s="9"/>
      <c r="E83" s="9"/>
      <c r="F83" s="9"/>
      <c r="G83" s="9"/>
      <c r="H83" s="9"/>
      <c r="I83" s="34"/>
      <c r="J83" s="9"/>
      <c r="K83" s="6"/>
    </row>
    <row r="84" spans="1:12" ht="15.75" x14ac:dyDescent="0.25">
      <c r="A84" s="96" t="s">
        <v>11</v>
      </c>
      <c r="B84" s="6"/>
      <c r="C84" s="9"/>
      <c r="D84" s="9"/>
      <c r="E84" s="9"/>
      <c r="F84" s="9"/>
      <c r="G84" s="9"/>
      <c r="H84" s="9"/>
      <c r="I84" s="34"/>
      <c r="J84" s="9"/>
      <c r="K84" s="6"/>
    </row>
    <row r="85" spans="1:12" x14ac:dyDescent="0.2">
      <c r="A85" s="45"/>
      <c r="B85" s="46"/>
      <c r="C85" s="46"/>
      <c r="D85" s="7"/>
      <c r="E85" s="7"/>
      <c r="F85" s="7"/>
      <c r="G85" s="20"/>
      <c r="H85" s="7"/>
      <c r="I85" s="19"/>
      <c r="J85" s="7"/>
      <c r="K85" s="6"/>
    </row>
    <row r="86" spans="1:12" ht="14.25" x14ac:dyDescent="0.3">
      <c r="A86" s="6"/>
      <c r="B86" s="6"/>
      <c r="C86" s="26"/>
      <c r="D86" s="6"/>
      <c r="E86" s="6"/>
      <c r="F86" s="6"/>
      <c r="G86" s="6"/>
      <c r="H86" s="6"/>
      <c r="I86" s="6"/>
      <c r="J86" s="6"/>
      <c r="K86" s="6"/>
    </row>
    <row r="87" spans="1:12" ht="13.5" x14ac:dyDescent="0.25">
      <c r="A87" s="6"/>
      <c r="B87" s="6"/>
      <c r="C87" s="6"/>
      <c r="D87" s="21"/>
      <c r="E87" s="6"/>
      <c r="F87" s="6"/>
      <c r="G87" s="6"/>
      <c r="H87" s="6"/>
      <c r="I87" s="6"/>
      <c r="J87" s="6"/>
      <c r="K87" s="6"/>
    </row>
    <row r="88" spans="1:12" ht="27" x14ac:dyDescent="0.5">
      <c r="A88" s="6"/>
      <c r="B88" s="6"/>
      <c r="C88" s="24"/>
      <c r="D88" s="24"/>
      <c r="E88" s="28"/>
      <c r="F88" s="27"/>
      <c r="G88" s="27"/>
      <c r="H88" s="27"/>
      <c r="I88" s="27"/>
      <c r="J88" s="6"/>
      <c r="K88" s="6"/>
    </row>
    <row r="89" spans="1:12" ht="13.5" x14ac:dyDescent="0.25">
      <c r="A89" s="6"/>
      <c r="B89" s="6"/>
      <c r="C89" s="6"/>
      <c r="D89" s="24"/>
      <c r="E89" s="6"/>
      <c r="F89" s="21"/>
      <c r="G89" s="6"/>
      <c r="H89" s="6"/>
      <c r="I89" s="6"/>
      <c r="J89" s="6"/>
      <c r="K89" s="6"/>
    </row>
    <row r="90" spans="1:12" x14ac:dyDescent="0.2">
      <c r="A90" s="6"/>
      <c r="B90" s="6"/>
      <c r="C90" s="6"/>
      <c r="D90" s="6"/>
      <c r="E90" s="24"/>
      <c r="F90" s="24"/>
      <c r="G90" s="24"/>
      <c r="H90" s="24"/>
      <c r="I90" s="24"/>
      <c r="J90" s="24"/>
      <c r="K90" s="6"/>
    </row>
    <row r="91" spans="1:12" x14ac:dyDescent="0.2">
      <c r="E91" s="6"/>
      <c r="F91" s="24"/>
      <c r="G91" s="24"/>
      <c r="H91" s="24"/>
      <c r="I91" s="25"/>
      <c r="J91" s="6"/>
    </row>
    <row r="92" spans="1:12" x14ac:dyDescent="0.2">
      <c r="E92" s="24"/>
      <c r="F92" s="24"/>
      <c r="G92" s="24"/>
      <c r="H92" s="24"/>
      <c r="I92" s="6"/>
      <c r="J92" s="6"/>
    </row>
    <row r="93" spans="1:12" x14ac:dyDescent="0.2">
      <c r="E93" s="24"/>
      <c r="F93" s="24"/>
      <c r="G93" s="25"/>
      <c r="H93" s="6"/>
      <c r="I93" s="6"/>
      <c r="J93" s="6"/>
    </row>
    <row r="94" spans="1:12" x14ac:dyDescent="0.2">
      <c r="E94" s="6"/>
      <c r="F94" s="6"/>
      <c r="G94" s="6"/>
      <c r="H94" s="6"/>
      <c r="I94" s="6"/>
      <c r="J94" s="6"/>
    </row>
  </sheetData>
  <sheetProtection selectLockedCells="1"/>
  <mergeCells count="10">
    <mergeCell ref="H8:J8"/>
    <mergeCell ref="H9:J9"/>
    <mergeCell ref="A83:B83"/>
    <mergeCell ref="C7:G7"/>
    <mergeCell ref="C5:G5"/>
    <mergeCell ref="C6:G6"/>
    <mergeCell ref="C9:F9"/>
    <mergeCell ref="C8:F8"/>
    <mergeCell ref="I6:J6"/>
    <mergeCell ref="I5:J5"/>
  </mergeCells>
  <phoneticPr fontId="0" type="noConversion"/>
  <dataValidations count="2">
    <dataValidation type="list" showInputMessage="1" showErrorMessage="1" sqref="C7:G7">
      <formula1>"Zambia, Uganda, Zimbabwe, Tanzania, DRC, Kenya, South Africa, - "</formula1>
    </dataValidation>
    <dataValidation type="list" allowBlank="1" showInputMessage="1" showErrorMessage="1" sqref="A83">
      <formula1>"David White, Paul Seymour, Jess Tricker, Mollin Delve, Peter Fisher, John Fowler, Phil Grant"</formula1>
    </dataValidation>
  </dataValidations>
  <hyperlinks>
    <hyperlink ref="C9" r:id="rId1"/>
  </hyperlinks>
  <pageMargins left="0.55118110236220474" right="0.55118110236220474" top="0.51181102362204722" bottom="0.51181102362204722" header="0.51181102362204722" footer="0.51181102362204722"/>
  <pageSetup paperSize="9" scale="87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List</vt:lpstr>
      <vt:lpstr>Offer</vt:lpstr>
    </vt:vector>
  </TitlesOfParts>
  <Company>TWAM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Elliot</dc:creator>
  <cp:lastModifiedBy>Mande</cp:lastModifiedBy>
  <cp:lastPrinted>2015-12-09T12:03:43Z</cp:lastPrinted>
  <dcterms:created xsi:type="dcterms:W3CDTF">2005-01-21T13:55:33Z</dcterms:created>
  <dcterms:modified xsi:type="dcterms:W3CDTF">2016-12-12T14:24:40Z</dcterms:modified>
</cp:coreProperties>
</file>