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730" windowHeight="11760" tabRatio="500"/>
  </bookViews>
  <sheets>
    <sheet name="BI Gogo Love Budget" sheetId="2" r:id="rId1"/>
    <sheet name="Sheet" sheetId="1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2"/>
  <c r="F34"/>
  <c r="F33"/>
  <c r="F32"/>
  <c r="F31"/>
  <c r="I19"/>
  <c r="I18"/>
  <c r="I17"/>
  <c r="I16"/>
  <c r="I15"/>
  <c r="I14"/>
  <c r="I9"/>
  <c r="I8"/>
  <c r="I5"/>
  <c r="F19"/>
  <c r="F18"/>
  <c r="F17"/>
  <c r="F16"/>
  <c r="F15"/>
  <c r="F14"/>
  <c r="F13"/>
  <c r="I13" s="1"/>
  <c r="F9" l="1"/>
  <c r="F12"/>
  <c r="I12" l="1"/>
  <c r="I20" s="1"/>
  <c r="F20"/>
  <c r="F8"/>
  <c r="F5"/>
  <c r="G20"/>
  <c r="H20" l="1"/>
  <c r="F10"/>
  <c r="I10"/>
  <c r="I6"/>
  <c r="F6"/>
  <c r="G10"/>
  <c r="F22" l="1"/>
  <c r="I22" s="1"/>
  <c r="H10"/>
  <c r="G6"/>
  <c r="F23" l="1"/>
  <c r="F24" l="1"/>
  <c r="F25" s="1"/>
  <c r="I23"/>
  <c r="C23"/>
  <c r="I24" l="1"/>
  <c r="I25" s="1"/>
</calcChain>
</file>

<file path=xl/sharedStrings.xml><?xml version="1.0" encoding="utf-8"?>
<sst xmlns="http://schemas.openxmlformats.org/spreadsheetml/2006/main" count="41" uniqueCount="31">
  <si>
    <t>Human Resources</t>
  </si>
  <si>
    <t>No. of Units</t>
  </si>
  <si>
    <t>Unit Costs</t>
  </si>
  <si>
    <t>Days</t>
  </si>
  <si>
    <t>Total Malawi Kwacha</t>
  </si>
  <si>
    <t>Sub Total Human Resources</t>
  </si>
  <si>
    <t>Sub Total</t>
  </si>
  <si>
    <t>Sub Tota</t>
  </si>
  <si>
    <t>Communication Costs</t>
  </si>
  <si>
    <t>New Machines for the normal bodied women and girls</t>
  </si>
  <si>
    <t>Beneficiary Identification Using Community Structures</t>
  </si>
  <si>
    <t>Procurement of New Sewing Machines and Accessories</t>
  </si>
  <si>
    <t>EXCHANGE RATE</t>
  </si>
  <si>
    <t>=</t>
  </si>
  <si>
    <t>Grand Project Total</t>
  </si>
  <si>
    <t>MWK TO USD</t>
  </si>
  <si>
    <t>Local Transportation</t>
  </si>
  <si>
    <t>US$ Total</t>
  </si>
  <si>
    <t>Community Contribution</t>
  </si>
  <si>
    <t>Cash Contribution</t>
  </si>
  <si>
    <t>Project Total</t>
  </si>
  <si>
    <t>PROJECTS IMPLEMENTATION PERIOD (3 MONTHS)</t>
  </si>
  <si>
    <t>Training material-Fablic  Plain in Metres</t>
  </si>
  <si>
    <t>Training material-Floral in Metres</t>
  </si>
  <si>
    <t>Sewing Thread</t>
  </si>
  <si>
    <t>Lace in Metres</t>
  </si>
  <si>
    <t>Zipper Long</t>
  </si>
  <si>
    <t>Zipper Short</t>
  </si>
  <si>
    <t>Machine Oil</t>
  </si>
  <si>
    <t>BWALO INITIATIVE WORLDCONNECT TAIRORING PROJECT DETAILED BUDGET</t>
  </si>
  <si>
    <t>Honoraria for Project Officer-Tailoring and Design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</si>
</sst>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horizontal="left"/>
    </xf>
    <xf numFmtId="164" fontId="7" fillId="2" borderId="1" xfId="19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3" fontId="7" fillId="2" borderId="1" xfId="19" applyFont="1" applyFill="1" applyBorder="1" applyAlignment="1">
      <alignment horizontal="left"/>
    </xf>
    <xf numFmtId="43" fontId="7" fillId="2" borderId="1" xfId="19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19" applyNumberFormat="1" applyFont="1" applyAlignment="1">
      <alignment horizontal="left"/>
    </xf>
    <xf numFmtId="43" fontId="7" fillId="0" borderId="0" xfId="0" applyNumberFormat="1" applyFont="1" applyAlignment="1">
      <alignment horizontal="left"/>
    </xf>
    <xf numFmtId="164" fontId="6" fillId="0" borderId="1" xfId="19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19" applyFont="1" applyFill="1" applyBorder="1" applyAlignment="1" applyProtection="1">
      <alignment horizontal="left" wrapText="1"/>
      <protection locked="0"/>
    </xf>
    <xf numFmtId="43" fontId="6" fillId="0" borderId="1" xfId="19" applyNumberFormat="1" applyFont="1" applyFill="1" applyBorder="1" applyAlignment="1">
      <alignment horizontal="left"/>
    </xf>
    <xf numFmtId="43" fontId="5" fillId="0" borderId="1" xfId="19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1" xfId="19" applyFont="1" applyFill="1" applyBorder="1" applyAlignment="1">
      <alignment horizontal="left"/>
    </xf>
    <xf numFmtId="164" fontId="5" fillId="2" borderId="1" xfId="19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3" fontId="5" fillId="2" borderId="1" xfId="19" applyFont="1" applyFill="1" applyBorder="1" applyAlignment="1">
      <alignment horizontal="left"/>
    </xf>
    <xf numFmtId="43" fontId="6" fillId="2" borderId="1" xfId="19" applyNumberFormat="1" applyFont="1" applyFill="1" applyBorder="1" applyAlignment="1">
      <alignment horizontal="left"/>
    </xf>
    <xf numFmtId="164" fontId="7" fillId="0" borderId="1" xfId="19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43" fontId="9" fillId="0" borderId="1" xfId="19" applyFont="1" applyFill="1" applyBorder="1" applyAlignment="1">
      <alignment horizontal="left"/>
    </xf>
    <xf numFmtId="164" fontId="5" fillId="0" borderId="1" xfId="19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9" fillId="0" borderId="1" xfId="0" applyFont="1" applyFill="1" applyBorder="1"/>
    <xf numFmtId="43" fontId="6" fillId="0" borderId="1" xfId="19" applyFont="1" applyFill="1" applyBorder="1"/>
    <xf numFmtId="43" fontId="9" fillId="0" borderId="1" xfId="19" applyFont="1" applyFill="1" applyBorder="1"/>
    <xf numFmtId="43" fontId="6" fillId="0" borderId="1" xfId="19" applyFont="1" applyBorder="1"/>
    <xf numFmtId="43" fontId="5" fillId="0" borderId="1" xfId="19" applyNumberFormat="1" applyFont="1" applyFill="1" applyBorder="1"/>
    <xf numFmtId="43" fontId="6" fillId="0" borderId="1" xfId="19" applyNumberFormat="1" applyFont="1" applyFill="1" applyBorder="1"/>
    <xf numFmtId="43" fontId="5" fillId="2" borderId="1" xfId="19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164" fontId="6" fillId="0" borderId="5" xfId="19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3" fontId="6" fillId="0" borderId="0" xfId="19" applyFont="1" applyBorder="1" applyAlignment="1">
      <alignment horizontal="left"/>
    </xf>
    <xf numFmtId="43" fontId="6" fillId="0" borderId="0" xfId="19" applyNumberFormat="1" applyFont="1" applyBorder="1" applyAlignment="1">
      <alignment horizontal="left"/>
    </xf>
    <xf numFmtId="43" fontId="6" fillId="0" borderId="6" xfId="19" applyNumberFormat="1" applyFont="1" applyBorder="1" applyAlignment="1">
      <alignment horizontal="left"/>
    </xf>
    <xf numFmtId="164" fontId="6" fillId="0" borderId="0" xfId="19" applyNumberFormat="1" applyFont="1" applyAlignment="1">
      <alignment horizontal="left"/>
    </xf>
    <xf numFmtId="43" fontId="6" fillId="0" borderId="0" xfId="19" applyFont="1" applyAlignment="1">
      <alignment horizontal="left"/>
    </xf>
    <xf numFmtId="43" fontId="6" fillId="0" borderId="0" xfId="19" applyNumberFormat="1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0">
    <cellStyle name="Comma" xfId="1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colors>
    <mruColors>
      <color rgb="FF66FFFF"/>
      <color rgb="FF29D5F7"/>
      <color rgb="FF2BDDF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I3" sqref="I3"/>
    </sheetView>
  </sheetViews>
  <sheetFormatPr defaultRowHeight="24.95" customHeight="1"/>
  <cols>
    <col min="1" max="1" width="7" style="39" customWidth="1"/>
    <col min="2" max="2" width="69.875" style="1" customWidth="1"/>
    <col min="3" max="3" width="10.75" style="40" customWidth="1"/>
    <col min="4" max="4" width="13.25" style="40" customWidth="1"/>
    <col min="5" max="5" width="15" style="40" customWidth="1"/>
    <col min="6" max="6" width="18" style="40" customWidth="1"/>
    <col min="7" max="7" width="11.375" style="41" hidden="1" customWidth="1"/>
    <col min="8" max="8" width="0" style="41" hidden="1" customWidth="1"/>
    <col min="9" max="9" width="16.375" style="41" customWidth="1"/>
    <col min="10" max="10" width="25.75" style="1" customWidth="1"/>
    <col min="11" max="16384" width="9" style="1"/>
  </cols>
  <sheetData>
    <row r="1" spans="1:13" ht="24.95" customHeight="1">
      <c r="A1" s="42" t="s">
        <v>29</v>
      </c>
      <c r="B1" s="43"/>
      <c r="C1" s="43"/>
      <c r="D1" s="43"/>
      <c r="E1" s="43"/>
      <c r="F1" s="43"/>
      <c r="G1" s="43"/>
      <c r="H1" s="43"/>
      <c r="I1" s="44"/>
    </row>
    <row r="2" spans="1:13" s="6" customFormat="1" ht="24.95" customHeight="1">
      <c r="A2" s="2" t="s">
        <v>21</v>
      </c>
      <c r="B2" s="3"/>
      <c r="C2" s="4" t="s">
        <v>12</v>
      </c>
      <c r="D2" s="4"/>
      <c r="E2" s="4" t="s">
        <v>15</v>
      </c>
      <c r="F2" s="4" t="s">
        <v>13</v>
      </c>
      <c r="G2" s="5"/>
      <c r="H2" s="5"/>
      <c r="I2" s="5">
        <v>737</v>
      </c>
      <c r="L2" s="7"/>
      <c r="M2" s="8"/>
    </row>
    <row r="3" spans="1:13" s="6" customFormat="1" ht="24.95" customHeight="1">
      <c r="A3" s="2"/>
      <c r="B3" s="3"/>
      <c r="C3" s="4"/>
      <c r="D3" s="4"/>
      <c r="E3" s="4"/>
      <c r="F3" s="4"/>
      <c r="G3" s="5"/>
      <c r="H3" s="5"/>
      <c r="I3" s="5"/>
    </row>
    <row r="4" spans="1:13" ht="24.95" customHeight="1">
      <c r="A4" s="9"/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2"/>
      <c r="H4" s="12"/>
      <c r="I4" s="13" t="s">
        <v>17</v>
      </c>
    </row>
    <row r="5" spans="1:13" ht="24.95" customHeight="1">
      <c r="A5" s="9"/>
      <c r="B5" s="14" t="s">
        <v>30</v>
      </c>
      <c r="C5" s="15">
        <v>1</v>
      </c>
      <c r="D5" s="15">
        <v>60000</v>
      </c>
      <c r="E5" s="15">
        <v>3</v>
      </c>
      <c r="F5" s="15">
        <f>C5*D5*E5</f>
        <v>180000</v>
      </c>
      <c r="G5" s="12"/>
      <c r="H5" s="12"/>
      <c r="I5" s="12">
        <f>F5/I2</f>
        <v>244.23337856173677</v>
      </c>
    </row>
    <row r="6" spans="1:13" ht="24.95" customHeight="1">
      <c r="A6" s="16"/>
      <c r="B6" s="17" t="s">
        <v>5</v>
      </c>
      <c r="C6" s="18"/>
      <c r="D6" s="4"/>
      <c r="E6" s="4"/>
      <c r="F6" s="4">
        <f>SUM(F5:F5)</f>
        <v>180000</v>
      </c>
      <c r="G6" s="19" t="e">
        <f>#REF!</f>
        <v>#REF!</v>
      </c>
      <c r="H6" s="19"/>
      <c r="I6" s="4">
        <f>SUM(I5:I5)</f>
        <v>244.23337856173677</v>
      </c>
    </row>
    <row r="7" spans="1:13" s="21" customFormat="1" ht="24.95" customHeight="1">
      <c r="A7" s="20"/>
      <c r="B7" s="10" t="s">
        <v>10</v>
      </c>
      <c r="C7" s="11" t="s">
        <v>1</v>
      </c>
      <c r="D7" s="11" t="s">
        <v>2</v>
      </c>
      <c r="E7" s="11" t="s">
        <v>3</v>
      </c>
      <c r="F7" s="11" t="s">
        <v>4</v>
      </c>
      <c r="G7" s="13"/>
      <c r="H7" s="13"/>
      <c r="I7" s="13" t="s">
        <v>17</v>
      </c>
    </row>
    <row r="8" spans="1:13" s="21" customFormat="1" ht="24.95" customHeight="1">
      <c r="A8" s="20"/>
      <c r="B8" s="22" t="s">
        <v>16</v>
      </c>
      <c r="C8" s="23">
        <v>1</v>
      </c>
      <c r="D8" s="23">
        <v>1000</v>
      </c>
      <c r="E8" s="23">
        <v>2</v>
      </c>
      <c r="F8" s="15">
        <f t="shared" ref="F8:F9" si="0">C8*D8*E8</f>
        <v>2000</v>
      </c>
      <c r="G8" s="12"/>
      <c r="H8" s="12"/>
      <c r="I8" s="12">
        <f>F8/I2</f>
        <v>2.7137042062415198</v>
      </c>
    </row>
    <row r="9" spans="1:13" s="21" customFormat="1" ht="24.95" customHeight="1">
      <c r="A9" s="20"/>
      <c r="B9" s="22" t="s">
        <v>8</v>
      </c>
      <c r="C9" s="23">
        <v>1</v>
      </c>
      <c r="D9" s="23">
        <v>1000</v>
      </c>
      <c r="E9" s="23">
        <v>2</v>
      </c>
      <c r="F9" s="15">
        <f t="shared" si="0"/>
        <v>2000</v>
      </c>
      <c r="G9" s="12"/>
      <c r="H9" s="12"/>
      <c r="I9" s="12">
        <f>F9/I2</f>
        <v>2.7137042062415198</v>
      </c>
    </row>
    <row r="10" spans="1:13" s="21" customFormat="1" ht="24.95" customHeight="1">
      <c r="A10" s="2"/>
      <c r="B10" s="3" t="s">
        <v>6</v>
      </c>
      <c r="C10" s="4"/>
      <c r="D10" s="4"/>
      <c r="E10" s="4"/>
      <c r="F10" s="4">
        <f>SUM(F8:F9)</f>
        <v>4000</v>
      </c>
      <c r="G10" s="19" t="e">
        <f>SUM(#REF!)</f>
        <v>#REF!</v>
      </c>
      <c r="H10" s="19" t="e">
        <f>F10-G10</f>
        <v>#REF!</v>
      </c>
      <c r="I10" s="4">
        <f>SUM(I8:I9)</f>
        <v>5.4274084124830395</v>
      </c>
    </row>
    <row r="11" spans="1:13" s="25" customFormat="1" ht="24.95" customHeight="1">
      <c r="A11" s="24"/>
      <c r="B11" s="10" t="s">
        <v>11</v>
      </c>
      <c r="C11" s="11" t="s">
        <v>1</v>
      </c>
      <c r="D11" s="11" t="s">
        <v>2</v>
      </c>
      <c r="E11" s="11" t="s">
        <v>3</v>
      </c>
      <c r="F11" s="11" t="s">
        <v>4</v>
      </c>
      <c r="G11" s="13"/>
      <c r="H11" s="13"/>
      <c r="I11" s="13" t="s">
        <v>17</v>
      </c>
    </row>
    <row r="12" spans="1:13" s="25" customFormat="1" ht="24.95" customHeight="1">
      <c r="A12" s="24"/>
      <c r="B12" s="22" t="s">
        <v>9</v>
      </c>
      <c r="C12" s="15">
        <v>1</v>
      </c>
      <c r="D12" s="23">
        <v>140000</v>
      </c>
      <c r="E12" s="23">
        <v>1</v>
      </c>
      <c r="F12" s="15">
        <f t="shared" ref="F12:F19" si="1">C12*D12*E12</f>
        <v>140000</v>
      </c>
      <c r="G12" s="13"/>
      <c r="H12" s="13"/>
      <c r="I12" s="12">
        <f>F12/I2</f>
        <v>189.95929443690639</v>
      </c>
    </row>
    <row r="13" spans="1:13" s="25" customFormat="1" ht="24.95" customHeight="1">
      <c r="A13" s="24"/>
      <c r="B13" s="26" t="s">
        <v>22</v>
      </c>
      <c r="C13" s="27">
        <v>35</v>
      </c>
      <c r="D13" s="28">
        <v>1100</v>
      </c>
      <c r="E13" s="28">
        <v>1</v>
      </c>
      <c r="F13" s="29">
        <f t="shared" si="1"/>
        <v>38500</v>
      </c>
      <c r="G13" s="30"/>
      <c r="H13" s="30"/>
      <c r="I13" s="31">
        <f>F13/I2</f>
        <v>52.238805970149251</v>
      </c>
    </row>
    <row r="14" spans="1:13" s="25" customFormat="1" ht="24.95" customHeight="1">
      <c r="A14" s="24"/>
      <c r="B14" s="26" t="s">
        <v>23</v>
      </c>
      <c r="C14" s="27">
        <v>35</v>
      </c>
      <c r="D14" s="28">
        <v>1000</v>
      </c>
      <c r="E14" s="28">
        <v>1</v>
      </c>
      <c r="F14" s="29">
        <f t="shared" si="1"/>
        <v>35000</v>
      </c>
      <c r="G14" s="30"/>
      <c r="H14" s="30"/>
      <c r="I14" s="31">
        <f>F14/I2</f>
        <v>47.489823609226598</v>
      </c>
    </row>
    <row r="15" spans="1:13" s="25" customFormat="1" ht="24.95" customHeight="1">
      <c r="A15" s="24"/>
      <c r="B15" s="26" t="s">
        <v>24</v>
      </c>
      <c r="C15" s="27">
        <v>35</v>
      </c>
      <c r="D15" s="28">
        <v>200</v>
      </c>
      <c r="E15" s="28">
        <v>1</v>
      </c>
      <c r="F15" s="29">
        <f t="shared" si="1"/>
        <v>7000</v>
      </c>
      <c r="G15" s="30"/>
      <c r="H15" s="30"/>
      <c r="I15" s="31">
        <f>F15/I2</f>
        <v>9.4979647218453191</v>
      </c>
    </row>
    <row r="16" spans="1:13" s="25" customFormat="1" ht="24.95" customHeight="1">
      <c r="A16" s="24"/>
      <c r="B16" s="26" t="s">
        <v>25</v>
      </c>
      <c r="C16" s="27">
        <v>35</v>
      </c>
      <c r="D16" s="28">
        <v>250</v>
      </c>
      <c r="E16" s="28">
        <v>1</v>
      </c>
      <c r="F16" s="29">
        <f t="shared" si="1"/>
        <v>8750</v>
      </c>
      <c r="G16" s="30"/>
      <c r="H16" s="30"/>
      <c r="I16" s="31">
        <f>F16/I2</f>
        <v>11.872455902306649</v>
      </c>
    </row>
    <row r="17" spans="1:10" s="25" customFormat="1" ht="24.95" customHeight="1">
      <c r="A17" s="24"/>
      <c r="B17" s="26" t="s">
        <v>26</v>
      </c>
      <c r="C17" s="27">
        <v>35</v>
      </c>
      <c r="D17" s="28">
        <v>100</v>
      </c>
      <c r="E17" s="28">
        <v>1</v>
      </c>
      <c r="F17" s="29">
        <f t="shared" si="1"/>
        <v>3500</v>
      </c>
      <c r="G17" s="30"/>
      <c r="H17" s="30"/>
      <c r="I17" s="31">
        <f>F17/I2</f>
        <v>4.7489823609226596</v>
      </c>
    </row>
    <row r="18" spans="1:10" s="25" customFormat="1" ht="24.95" customHeight="1">
      <c r="A18" s="24"/>
      <c r="B18" s="26" t="s">
        <v>27</v>
      </c>
      <c r="C18" s="27">
        <v>35</v>
      </c>
      <c r="D18" s="28">
        <v>100</v>
      </c>
      <c r="E18" s="28">
        <v>1</v>
      </c>
      <c r="F18" s="29">
        <f t="shared" si="1"/>
        <v>3500</v>
      </c>
      <c r="G18" s="30"/>
      <c r="H18" s="30"/>
      <c r="I18" s="31">
        <f>F18/I2</f>
        <v>4.7489823609226596</v>
      </c>
    </row>
    <row r="19" spans="1:10" s="25" customFormat="1" ht="24.95" customHeight="1">
      <c r="A19" s="24"/>
      <c r="B19" s="26" t="s">
        <v>28</v>
      </c>
      <c r="C19" s="27">
        <v>20</v>
      </c>
      <c r="D19" s="28">
        <v>600</v>
      </c>
      <c r="E19" s="28">
        <v>1</v>
      </c>
      <c r="F19" s="29">
        <f t="shared" si="1"/>
        <v>12000</v>
      </c>
      <c r="G19" s="30"/>
      <c r="H19" s="30"/>
      <c r="I19" s="31">
        <f>F19/I2</f>
        <v>16.282225237449119</v>
      </c>
    </row>
    <row r="20" spans="1:10" s="33" customFormat="1" ht="24.95" customHeight="1">
      <c r="A20" s="16"/>
      <c r="B20" s="3" t="s">
        <v>7</v>
      </c>
      <c r="C20" s="18"/>
      <c r="D20" s="4"/>
      <c r="E20" s="4"/>
      <c r="F20" s="18">
        <f>SUM(F12:F19)</f>
        <v>248250</v>
      </c>
      <c r="G20" s="32" t="e">
        <f>SUM(#REF!)</f>
        <v>#REF!</v>
      </c>
      <c r="H20" s="32" t="e">
        <f t="shared" ref="H20" si="2">F20-G20</f>
        <v>#REF!</v>
      </c>
      <c r="I20" s="18">
        <f>SUM(I12:I12)</f>
        <v>189.95929443690639</v>
      </c>
    </row>
    <row r="21" spans="1:10" ht="24.95" customHeight="1">
      <c r="A21" s="34"/>
      <c r="B21" s="35"/>
      <c r="C21" s="36"/>
      <c r="D21" s="36"/>
      <c r="E21" s="36"/>
      <c r="F21" s="36"/>
      <c r="G21" s="37"/>
      <c r="H21" s="37"/>
      <c r="I21" s="38"/>
    </row>
    <row r="22" spans="1:10" s="33" customFormat="1" ht="24.95" customHeight="1">
      <c r="A22" s="16"/>
      <c r="B22" s="17" t="s">
        <v>20</v>
      </c>
      <c r="C22" s="18"/>
      <c r="D22" s="18"/>
      <c r="E22" s="18"/>
      <c r="F22" s="18">
        <f>F6+F10+F20</f>
        <v>432250</v>
      </c>
      <c r="G22" s="32"/>
      <c r="H22" s="32"/>
      <c r="I22" s="18">
        <f>F22/I2</f>
        <v>586.49932157394846</v>
      </c>
    </row>
    <row r="23" spans="1:10" s="33" customFormat="1" ht="24.95" customHeight="1">
      <c r="A23" s="16"/>
      <c r="B23" s="17" t="s">
        <v>18</v>
      </c>
      <c r="C23" s="18">
        <f>F23/F22*100</f>
        <v>25</v>
      </c>
      <c r="D23" s="18"/>
      <c r="E23" s="18"/>
      <c r="F23" s="18">
        <f>F22*0.25</f>
        <v>108062.5</v>
      </c>
      <c r="G23" s="32"/>
      <c r="H23" s="32"/>
      <c r="I23" s="18">
        <f>F23/I2</f>
        <v>146.62483039348712</v>
      </c>
    </row>
    <row r="24" spans="1:10" ht="24.95" customHeight="1">
      <c r="A24" s="16"/>
      <c r="B24" s="17" t="s">
        <v>19</v>
      </c>
      <c r="C24" s="18">
        <v>10</v>
      </c>
      <c r="D24" s="18"/>
      <c r="E24" s="18"/>
      <c r="F24" s="18">
        <f>F23*0.1</f>
        <v>10806.25</v>
      </c>
      <c r="G24" s="32"/>
      <c r="H24" s="32"/>
      <c r="I24" s="18">
        <f>F24/I2</f>
        <v>14.662483039348711</v>
      </c>
    </row>
    <row r="25" spans="1:10" ht="24.95" customHeight="1">
      <c r="A25" s="16"/>
      <c r="B25" s="17" t="s">
        <v>14</v>
      </c>
      <c r="C25" s="18"/>
      <c r="D25" s="18"/>
      <c r="E25" s="18"/>
      <c r="F25" s="18">
        <f>F22+F23+F24</f>
        <v>551118.75</v>
      </c>
      <c r="G25" s="32"/>
      <c r="H25" s="32"/>
      <c r="I25" s="18">
        <f>I22+I23+I24</f>
        <v>747.78663500678431</v>
      </c>
    </row>
    <row r="26" spans="1:10" ht="24.95" customHeight="1">
      <c r="J26" s="40"/>
    </row>
    <row r="28" spans="1:10" ht="24.95" customHeight="1">
      <c r="G28" s="40"/>
      <c r="H28" s="40"/>
      <c r="I28" s="40"/>
      <c r="J28" s="40"/>
    </row>
    <row r="29" spans="1:10" ht="24.95" customHeight="1">
      <c r="G29" s="40"/>
      <c r="H29" s="40"/>
      <c r="I29" s="40"/>
      <c r="J29" s="40"/>
    </row>
    <row r="30" spans="1:10" ht="24.95" customHeight="1">
      <c r="G30" s="40"/>
      <c r="H30" s="40"/>
      <c r="I30" s="40"/>
      <c r="J30" s="40"/>
    </row>
    <row r="31" spans="1:10" ht="24.95" customHeight="1">
      <c r="D31" s="40">
        <v>90000</v>
      </c>
      <c r="E31" s="40">
        <v>15</v>
      </c>
      <c r="F31" s="40">
        <f>D31*E31</f>
        <v>1350000</v>
      </c>
      <c r="G31" s="40"/>
      <c r="H31" s="40"/>
      <c r="I31" s="40"/>
      <c r="J31" s="40"/>
    </row>
    <row r="32" spans="1:10" ht="24.95" customHeight="1">
      <c r="D32" s="40">
        <v>4000</v>
      </c>
      <c r="E32" s="40">
        <v>30</v>
      </c>
      <c r="F32" s="40">
        <f t="shared" ref="F32:F34" si="3">D32*E32</f>
        <v>120000</v>
      </c>
    </row>
    <row r="33" spans="4:6" ht="24.95" customHeight="1">
      <c r="D33" s="40">
        <v>1</v>
      </c>
      <c r="E33" s="40">
        <v>90000</v>
      </c>
      <c r="F33" s="40">
        <f t="shared" si="3"/>
        <v>90000</v>
      </c>
    </row>
    <row r="34" spans="4:6" ht="24.95" customHeight="1">
      <c r="D34" s="40">
        <v>1</v>
      </c>
      <c r="E34" s="40">
        <v>90000</v>
      </c>
      <c r="F34" s="40">
        <f t="shared" si="3"/>
        <v>90000</v>
      </c>
    </row>
    <row r="35" spans="4:6" ht="24.95" customHeight="1">
      <c r="F35" s="40">
        <f>SUM(F31:F34)</f>
        <v>1650000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0" sqref="F20"/>
    </sheetView>
  </sheetViews>
  <sheetFormatPr defaultColWidth="11" defaultRowHeight="15.75"/>
  <sheetData/>
  <phoneticPr fontId="1" type="noConversion"/>
  <pageMargins left="0.74803149606299213" right="0.74803149606299213" top="0.98425196850393704" bottom="0.98425196850393704" header="0.51181102362204722" footer="0.51181102362204722"/>
  <pageSetup paperSize="9" scale="78" orientation="landscape" horizontalDpi="4294967292" verticalDpi="4294967292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 Gogo Love Budget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Nthonyani</cp:lastModifiedBy>
  <cp:lastPrinted>2018-10-02T11:42:24Z</cp:lastPrinted>
  <dcterms:created xsi:type="dcterms:W3CDTF">2018-07-30T03:59:11Z</dcterms:created>
  <dcterms:modified xsi:type="dcterms:W3CDTF">2020-02-25T10:38:20Z</dcterms:modified>
</cp:coreProperties>
</file>