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1" i="1"/>
  <c r="G271" s="1"/>
  <c r="H271" s="1"/>
  <c r="F270"/>
  <c r="G270" s="1"/>
  <c r="H270" s="1"/>
  <c r="H269"/>
  <c r="G269"/>
  <c r="F269"/>
  <c r="G268"/>
  <c r="H268" s="1"/>
  <c r="F268"/>
  <c r="F267"/>
  <c r="G267" s="1"/>
  <c r="H263"/>
  <c r="G263"/>
  <c r="F263"/>
  <c r="G262"/>
  <c r="H262" s="1"/>
  <c r="H264" s="1"/>
  <c r="F262"/>
  <c r="F264" s="1"/>
  <c r="G258"/>
  <c r="F258"/>
  <c r="H257"/>
  <c r="H258" s="1"/>
  <c r="G257"/>
  <c r="F253"/>
  <c r="G253" s="1"/>
  <c r="H253" s="1"/>
  <c r="F252"/>
  <c r="G252" s="1"/>
  <c r="H252" s="1"/>
  <c r="H251"/>
  <c r="G251"/>
  <c r="F251"/>
  <c r="G250"/>
  <c r="H250" s="1"/>
  <c r="F250"/>
  <c r="F254" s="1"/>
  <c r="G247"/>
  <c r="F247"/>
  <c r="H246"/>
  <c r="H247" s="1"/>
  <c r="G246"/>
  <c r="G244"/>
  <c r="F244"/>
  <c r="G243"/>
  <c r="H243" s="1"/>
  <c r="H244" s="1"/>
  <c r="F239"/>
  <c r="G239" s="1"/>
  <c r="H239" s="1"/>
  <c r="F238"/>
  <c r="G238" s="1"/>
  <c r="H238" s="1"/>
  <c r="H237"/>
  <c r="G237"/>
  <c r="F237"/>
  <c r="G236"/>
  <c r="H236" s="1"/>
  <c r="F236"/>
  <c r="F235"/>
  <c r="G235" s="1"/>
  <c r="H235" s="1"/>
  <c r="F234"/>
  <c r="G234" s="1"/>
  <c r="H234" s="1"/>
  <c r="H233"/>
  <c r="G233"/>
  <c r="F233"/>
  <c r="G232"/>
  <c r="H232" s="1"/>
  <c r="F232"/>
  <c r="F231"/>
  <c r="G231" s="1"/>
  <c r="H231" s="1"/>
  <c r="F230"/>
  <c r="G230" s="1"/>
  <c r="G227"/>
  <c r="H227" s="1"/>
  <c r="F227"/>
  <c r="F226"/>
  <c r="G226" s="1"/>
  <c r="H226" s="1"/>
  <c r="F225"/>
  <c r="G225" s="1"/>
  <c r="H225" s="1"/>
  <c r="H224"/>
  <c r="G224"/>
  <c r="F224"/>
  <c r="G223"/>
  <c r="H223" s="1"/>
  <c r="F223"/>
  <c r="F222"/>
  <c r="G222" s="1"/>
  <c r="H222" s="1"/>
  <c r="F221"/>
  <c r="G221" s="1"/>
  <c r="H221" s="1"/>
  <c r="H220"/>
  <c r="G220"/>
  <c r="F220"/>
  <c r="G219"/>
  <c r="H219" s="1"/>
  <c r="F219"/>
  <c r="F228" s="1"/>
  <c r="F216"/>
  <c r="G216" s="1"/>
  <c r="H216" s="1"/>
  <c r="H215"/>
  <c r="G215"/>
  <c r="F215"/>
  <c r="G214"/>
  <c r="H214" s="1"/>
  <c r="F214"/>
  <c r="F213"/>
  <c r="G213" s="1"/>
  <c r="H213" s="1"/>
  <c r="F212"/>
  <c r="G212" s="1"/>
  <c r="H212" s="1"/>
  <c r="H211"/>
  <c r="G211"/>
  <c r="F211"/>
  <c r="G210"/>
  <c r="H210" s="1"/>
  <c r="F210"/>
  <c r="F209"/>
  <c r="G209" s="1"/>
  <c r="H209" s="1"/>
  <c r="F208"/>
  <c r="G208" s="1"/>
  <c r="H208" s="1"/>
  <c r="H207"/>
  <c r="G207"/>
  <c r="F207"/>
  <c r="G206"/>
  <c r="H206" s="1"/>
  <c r="F206"/>
  <c r="F205"/>
  <c r="G205" s="1"/>
  <c r="H205" s="1"/>
  <c r="F204"/>
  <c r="G204" s="1"/>
  <c r="H204" s="1"/>
  <c r="H203"/>
  <c r="G203"/>
  <c r="F203"/>
  <c r="G202"/>
  <c r="H202" s="1"/>
  <c r="F202"/>
  <c r="F201"/>
  <c r="G201" s="1"/>
  <c r="H198"/>
  <c r="G198"/>
  <c r="F198"/>
  <c r="G197"/>
  <c r="H197" s="1"/>
  <c r="F197"/>
  <c r="F196"/>
  <c r="G196" s="1"/>
  <c r="H196" s="1"/>
  <c r="F195"/>
  <c r="G195" s="1"/>
  <c r="H195" s="1"/>
  <c r="H194"/>
  <c r="G194"/>
  <c r="F194"/>
  <c r="G193"/>
  <c r="H193" s="1"/>
  <c r="F193"/>
  <c r="F192"/>
  <c r="G192" s="1"/>
  <c r="H192" s="1"/>
  <c r="F191"/>
  <c r="G191" s="1"/>
  <c r="H191" s="1"/>
  <c r="H190"/>
  <c r="G190"/>
  <c r="F190"/>
  <c r="G189"/>
  <c r="H189" s="1"/>
  <c r="F189"/>
  <c r="F188"/>
  <c r="G188" s="1"/>
  <c r="H188" s="1"/>
  <c r="F187"/>
  <c r="G187" s="1"/>
  <c r="H187" s="1"/>
  <c r="H186"/>
  <c r="G186"/>
  <c r="F186"/>
  <c r="G185"/>
  <c r="H185" s="1"/>
  <c r="F185"/>
  <c r="F184"/>
  <c r="G184" s="1"/>
  <c r="H184" s="1"/>
  <c r="F183"/>
  <c r="F199" s="1"/>
  <c r="F178"/>
  <c r="G178" s="1"/>
  <c r="H178" s="1"/>
  <c r="F177"/>
  <c r="G177" s="1"/>
  <c r="H177" s="1"/>
  <c r="H176"/>
  <c r="G176"/>
  <c r="F176"/>
  <c r="G175"/>
  <c r="H175" s="1"/>
  <c r="F175"/>
  <c r="F174"/>
  <c r="G174" s="1"/>
  <c r="H174" s="1"/>
  <c r="F173"/>
  <c r="G173" s="1"/>
  <c r="H173" s="1"/>
  <c r="H172"/>
  <c r="G172"/>
  <c r="F172"/>
  <c r="G171"/>
  <c r="H171" s="1"/>
  <c r="F171"/>
  <c r="F170"/>
  <c r="G170" s="1"/>
  <c r="H170" s="1"/>
  <c r="F169"/>
  <c r="G169" s="1"/>
  <c r="H169" s="1"/>
  <c r="H168"/>
  <c r="G168"/>
  <c r="F168"/>
  <c r="G167"/>
  <c r="H167" s="1"/>
  <c r="F167"/>
  <c r="F166"/>
  <c r="G166" s="1"/>
  <c r="H166" s="1"/>
  <c r="F165"/>
  <c r="G165" s="1"/>
  <c r="H165" s="1"/>
  <c r="H164"/>
  <c r="G164"/>
  <c r="F164"/>
  <c r="G163"/>
  <c r="H163" s="1"/>
  <c r="F163"/>
  <c r="F162"/>
  <c r="G162" s="1"/>
  <c r="H159"/>
  <c r="G159"/>
  <c r="F159"/>
  <c r="G158"/>
  <c r="H158" s="1"/>
  <c r="F158"/>
  <c r="F157"/>
  <c r="G157" s="1"/>
  <c r="H157" s="1"/>
  <c r="F156"/>
  <c r="G156" s="1"/>
  <c r="H156" s="1"/>
  <c r="H155"/>
  <c r="G155"/>
  <c r="F155"/>
  <c r="G154"/>
  <c r="H154" s="1"/>
  <c r="F154"/>
  <c r="F153"/>
  <c r="G153" s="1"/>
  <c r="H153" s="1"/>
  <c r="F152"/>
  <c r="G152" s="1"/>
  <c r="H152" s="1"/>
  <c r="H151"/>
  <c r="G151"/>
  <c r="F151"/>
  <c r="G150"/>
  <c r="H150" s="1"/>
  <c r="F150"/>
  <c r="F149"/>
  <c r="G149" s="1"/>
  <c r="H149" s="1"/>
  <c r="F148"/>
  <c r="F160" s="1"/>
  <c r="G145"/>
  <c r="H145" s="1"/>
  <c r="F145"/>
  <c r="F144"/>
  <c r="G144" s="1"/>
  <c r="H144" s="1"/>
  <c r="F143"/>
  <c r="G143" s="1"/>
  <c r="H143" s="1"/>
  <c r="H142"/>
  <c r="G142"/>
  <c r="F142"/>
  <c r="G141"/>
  <c r="H141" s="1"/>
  <c r="F141"/>
  <c r="F140"/>
  <c r="G140" s="1"/>
  <c r="H140" s="1"/>
  <c r="F139"/>
  <c r="G139" s="1"/>
  <c r="H139" s="1"/>
  <c r="H138"/>
  <c r="G138"/>
  <c r="F138"/>
  <c r="G137"/>
  <c r="H137" s="1"/>
  <c r="F137"/>
  <c r="F136"/>
  <c r="G136" s="1"/>
  <c r="H136" s="1"/>
  <c r="F135"/>
  <c r="G135" s="1"/>
  <c r="H135" s="1"/>
  <c r="H134"/>
  <c r="G134"/>
  <c r="F134"/>
  <c r="G133"/>
  <c r="H133" s="1"/>
  <c r="F133"/>
  <c r="F132"/>
  <c r="G132" s="1"/>
  <c r="H132" s="1"/>
  <c r="F131"/>
  <c r="G131" s="1"/>
  <c r="H131" s="1"/>
  <c r="G130"/>
  <c r="F130"/>
  <c r="F146" s="1"/>
  <c r="F127"/>
  <c r="G127" s="1"/>
  <c r="H127" s="1"/>
  <c r="H126"/>
  <c r="G126"/>
  <c r="F126"/>
  <c r="G125"/>
  <c r="H125" s="1"/>
  <c r="F125"/>
  <c r="F124"/>
  <c r="G124" s="1"/>
  <c r="H124" s="1"/>
  <c r="F123"/>
  <c r="G123" s="1"/>
  <c r="H123" s="1"/>
  <c r="H122"/>
  <c r="G122"/>
  <c r="F122"/>
  <c r="G121"/>
  <c r="H121" s="1"/>
  <c r="F121"/>
  <c r="F120"/>
  <c r="G120" s="1"/>
  <c r="H120" s="1"/>
  <c r="F119"/>
  <c r="G119" s="1"/>
  <c r="H119" s="1"/>
  <c r="H118"/>
  <c r="G118"/>
  <c r="F118"/>
  <c r="G117"/>
  <c r="H117" s="1"/>
  <c r="F117"/>
  <c r="F116"/>
  <c r="G116" s="1"/>
  <c r="H116" s="1"/>
  <c r="F115"/>
  <c r="G115" s="1"/>
  <c r="G112"/>
  <c r="H112" s="1"/>
  <c r="F112"/>
  <c r="F111"/>
  <c r="G111" s="1"/>
  <c r="H111" s="1"/>
  <c r="F110"/>
  <c r="G110" s="1"/>
  <c r="H110" s="1"/>
  <c r="H109"/>
  <c r="G109"/>
  <c r="F109"/>
  <c r="G108"/>
  <c r="H108" s="1"/>
  <c r="F108"/>
  <c r="F107"/>
  <c r="G107" s="1"/>
  <c r="H107" s="1"/>
  <c r="F106"/>
  <c r="G106" s="1"/>
  <c r="H106" s="1"/>
  <c r="H105"/>
  <c r="G105"/>
  <c r="F105"/>
  <c r="G104"/>
  <c r="H104" s="1"/>
  <c r="F104"/>
  <c r="F103"/>
  <c r="G103" s="1"/>
  <c r="H103" s="1"/>
  <c r="F102"/>
  <c r="G102" s="1"/>
  <c r="H102" s="1"/>
  <c r="H101"/>
  <c r="G101"/>
  <c r="F101"/>
  <c r="G100"/>
  <c r="H100" s="1"/>
  <c r="F100"/>
  <c r="F99"/>
  <c r="G99" s="1"/>
  <c r="F94"/>
  <c r="G94" s="1"/>
  <c r="H94" s="1"/>
  <c r="F93"/>
  <c r="G93" s="1"/>
  <c r="H93" s="1"/>
  <c r="H92"/>
  <c r="G92"/>
  <c r="F92"/>
  <c r="G91"/>
  <c r="H91" s="1"/>
  <c r="F91"/>
  <c r="F90"/>
  <c r="G90" s="1"/>
  <c r="H90" s="1"/>
  <c r="F89"/>
  <c r="G89" s="1"/>
  <c r="H89" s="1"/>
  <c r="H88"/>
  <c r="G88"/>
  <c r="F88"/>
  <c r="G87"/>
  <c r="H87" s="1"/>
  <c r="F87"/>
  <c r="F86"/>
  <c r="G86" s="1"/>
  <c r="H86" s="1"/>
  <c r="F85"/>
  <c r="G85" s="1"/>
  <c r="H84"/>
  <c r="G84"/>
  <c r="F84"/>
  <c r="C82"/>
  <c r="G81"/>
  <c r="H81" s="1"/>
  <c r="F81"/>
  <c r="F80"/>
  <c r="G80" s="1"/>
  <c r="H80" s="1"/>
  <c r="C80"/>
  <c r="F79"/>
  <c r="G79" s="1"/>
  <c r="H79" s="1"/>
  <c r="C79"/>
  <c r="F78"/>
  <c r="G78" s="1"/>
  <c r="H78" s="1"/>
  <c r="C78"/>
  <c r="F77"/>
  <c r="G77" s="1"/>
  <c r="H77" s="1"/>
  <c r="C77"/>
  <c r="F76"/>
  <c r="G76" s="1"/>
  <c r="H76" s="1"/>
  <c r="C76"/>
  <c r="F75"/>
  <c r="G75" s="1"/>
  <c r="C75"/>
  <c r="F73"/>
  <c r="G73" s="1"/>
  <c r="H73" s="1"/>
  <c r="C73"/>
  <c r="F72"/>
  <c r="G72" s="1"/>
  <c r="H72" s="1"/>
  <c r="F71"/>
  <c r="G71" s="1"/>
  <c r="H71" s="1"/>
  <c r="C71"/>
  <c r="F70"/>
  <c r="G70" s="1"/>
  <c r="H70" s="1"/>
  <c r="C70"/>
  <c r="F69"/>
  <c r="G69" s="1"/>
  <c r="H69" s="1"/>
  <c r="C69"/>
  <c r="F68"/>
  <c r="G68" s="1"/>
  <c r="H68" s="1"/>
  <c r="C68"/>
  <c r="F67"/>
  <c r="G67" s="1"/>
  <c r="H67" s="1"/>
  <c r="C67"/>
  <c r="F66"/>
  <c r="G66" s="1"/>
  <c r="H66" s="1"/>
  <c r="C66"/>
  <c r="F65"/>
  <c r="G65" s="1"/>
  <c r="H65" s="1"/>
  <c r="C65"/>
  <c r="F64"/>
  <c r="G64" s="1"/>
  <c r="H64" s="1"/>
  <c r="C64"/>
  <c r="F63"/>
  <c r="G63" s="1"/>
  <c r="H63" s="1"/>
  <c r="C63"/>
  <c r="F62"/>
  <c r="G62" s="1"/>
  <c r="H62" s="1"/>
  <c r="C62"/>
  <c r="F61"/>
  <c r="G61" s="1"/>
  <c r="H61" s="1"/>
  <c r="C61"/>
  <c r="F60"/>
  <c r="G60" s="1"/>
  <c r="H60" s="1"/>
  <c r="C60"/>
  <c r="F59"/>
  <c r="G59" s="1"/>
  <c r="H59" s="1"/>
  <c r="C59"/>
  <c r="F58"/>
  <c r="G58" s="1"/>
  <c r="H58" s="1"/>
  <c r="C58"/>
  <c r="F57"/>
  <c r="G57" s="1"/>
  <c r="H57" s="1"/>
  <c r="C57"/>
  <c r="H54"/>
  <c r="G54"/>
  <c r="F54"/>
  <c r="G53"/>
  <c r="H53" s="1"/>
  <c r="F53"/>
  <c r="F52"/>
  <c r="G52" s="1"/>
  <c r="H52" s="1"/>
  <c r="F51"/>
  <c r="G51" s="1"/>
  <c r="H51" s="1"/>
  <c r="H50"/>
  <c r="G50"/>
  <c r="F50"/>
  <c r="G49"/>
  <c r="H49" s="1"/>
  <c r="F49"/>
  <c r="F48"/>
  <c r="G48" s="1"/>
  <c r="H48" s="1"/>
  <c r="F47"/>
  <c r="G47" s="1"/>
  <c r="H47" s="1"/>
  <c r="H46"/>
  <c r="G46"/>
  <c r="F46"/>
  <c r="G45"/>
  <c r="H45" s="1"/>
  <c r="F45"/>
  <c r="F44"/>
  <c r="G44" s="1"/>
  <c r="H44" s="1"/>
  <c r="F43"/>
  <c r="F55" s="1"/>
  <c r="H42"/>
  <c r="G42"/>
  <c r="F42"/>
  <c r="F39"/>
  <c r="G39" s="1"/>
  <c r="H39" s="1"/>
  <c r="F38"/>
  <c r="G38" s="1"/>
  <c r="H38" s="1"/>
  <c r="H37"/>
  <c r="G37"/>
  <c r="F37"/>
  <c r="G36"/>
  <c r="H36" s="1"/>
  <c r="F36"/>
  <c r="F35"/>
  <c r="G35" s="1"/>
  <c r="H35" s="1"/>
  <c r="F34"/>
  <c r="G34" s="1"/>
  <c r="H34" s="1"/>
  <c r="H33"/>
  <c r="G33"/>
  <c r="F33"/>
  <c r="G32"/>
  <c r="H32" s="1"/>
  <c r="F32"/>
  <c r="F31"/>
  <c r="G31" s="1"/>
  <c r="H31" s="1"/>
  <c r="F30"/>
  <c r="G30" s="1"/>
  <c r="H30" s="1"/>
  <c r="G27"/>
  <c r="H27" s="1"/>
  <c r="F27"/>
  <c r="F26"/>
  <c r="G26" s="1"/>
  <c r="H26" s="1"/>
  <c r="F25"/>
  <c r="G25" s="1"/>
  <c r="H25" s="1"/>
  <c r="H24"/>
  <c r="G24"/>
  <c r="F24"/>
  <c r="G23"/>
  <c r="H23" s="1"/>
  <c r="F23"/>
  <c r="F22"/>
  <c r="G22" s="1"/>
  <c r="H22" s="1"/>
  <c r="F21"/>
  <c r="G21" s="1"/>
  <c r="H21" s="1"/>
  <c r="H20"/>
  <c r="G20"/>
  <c r="F20"/>
  <c r="G19"/>
  <c r="H19" s="1"/>
  <c r="F19"/>
  <c r="F18"/>
  <c r="G18" s="1"/>
  <c r="H18" s="1"/>
  <c r="F17"/>
  <c r="F28" s="1"/>
  <c r="G12"/>
  <c r="H12" s="1"/>
  <c r="F12"/>
  <c r="F11"/>
  <c r="G11" s="1"/>
  <c r="H11" s="1"/>
  <c r="F10"/>
  <c r="G10" s="1"/>
  <c r="H10" s="1"/>
  <c r="H9"/>
  <c r="G9"/>
  <c r="F9"/>
  <c r="G8"/>
  <c r="H8" s="1"/>
  <c r="F8"/>
  <c r="F13" s="1"/>
  <c r="F274" l="1"/>
  <c r="G274" s="1"/>
  <c r="H274" s="1"/>
  <c r="G264"/>
  <c r="G95"/>
  <c r="H85"/>
  <c r="H99"/>
  <c r="H113" s="1"/>
  <c r="G113"/>
  <c r="G128"/>
  <c r="H115"/>
  <c r="H128" s="1"/>
  <c r="H75"/>
  <c r="H82" s="1"/>
  <c r="G82"/>
  <c r="G217"/>
  <c r="H201"/>
  <c r="H217" s="1"/>
  <c r="H230"/>
  <c r="H240" s="1"/>
  <c r="G240"/>
  <c r="H228"/>
  <c r="H13"/>
  <c r="H55"/>
  <c r="H95"/>
  <c r="G146"/>
  <c r="H146" s="1"/>
  <c r="H254"/>
  <c r="H162"/>
  <c r="H179" s="1"/>
  <c r="G179"/>
  <c r="H267"/>
  <c r="H272" s="1"/>
  <c r="G272"/>
  <c r="G55"/>
  <c r="F82"/>
  <c r="F95"/>
  <c r="F96" s="1"/>
  <c r="G17"/>
  <c r="G43"/>
  <c r="H43" s="1"/>
  <c r="F113"/>
  <c r="G148"/>
  <c r="G183"/>
  <c r="F128"/>
  <c r="F217"/>
  <c r="G254"/>
  <c r="G13"/>
  <c r="F40"/>
  <c r="G40" s="1"/>
  <c r="H40" s="1"/>
  <c r="F179"/>
  <c r="G228"/>
  <c r="F240"/>
  <c r="F241" s="1"/>
  <c r="G241" s="1"/>
  <c r="H241" s="1"/>
  <c r="F272"/>
  <c r="F275" s="1"/>
  <c r="G275" s="1"/>
  <c r="H275" s="1"/>
  <c r="H183" l="1"/>
  <c r="H199" s="1"/>
  <c r="G199"/>
  <c r="F276"/>
  <c r="G276" s="1"/>
  <c r="H148"/>
  <c r="H160" s="1"/>
  <c r="G160"/>
  <c r="H17"/>
  <c r="G28"/>
  <c r="H28" s="1"/>
  <c r="F180"/>
  <c r="G180" s="1"/>
  <c r="H180" s="1"/>
  <c r="H276" l="1"/>
  <c r="I276"/>
  <c r="G96"/>
</calcChain>
</file>

<file path=xl/sharedStrings.xml><?xml version="1.0" encoding="utf-8"?>
<sst xmlns="http://schemas.openxmlformats.org/spreadsheetml/2006/main" count="307" uniqueCount="132">
  <si>
    <t>Detailed Budget Reallocation (MWK)</t>
  </si>
  <si>
    <t xml:space="preserve">Organization Name: </t>
  </si>
  <si>
    <t>EWS FOUNDATION</t>
  </si>
  <si>
    <t>Name of Project:</t>
  </si>
  <si>
    <t>COMMUNITY BASED RESOURCE MANAGEMENT &amp; MONITORING</t>
  </si>
  <si>
    <t>Project's Implementation Period (in months)</t>
  </si>
  <si>
    <t>14 Months</t>
  </si>
  <si>
    <t xml:space="preserve">                           Activities</t>
  </si>
  <si>
    <t>Budget code</t>
  </si>
  <si>
    <t>No. of Units</t>
  </si>
  <si>
    <t>Unit Costs</t>
  </si>
  <si>
    <t>Original Budget</t>
  </si>
  <si>
    <t>Proposed Reallocation (MWK)</t>
  </si>
  <si>
    <t>Revised Budget (MWK)</t>
  </si>
  <si>
    <t>Remarks</t>
  </si>
  <si>
    <t>I</t>
  </si>
  <si>
    <t>PERSONNEL COSTS</t>
  </si>
  <si>
    <t>Project Manager</t>
  </si>
  <si>
    <t>Personnel</t>
  </si>
  <si>
    <t xml:space="preserve">Monitoring and Evaluation officer  </t>
  </si>
  <si>
    <t>Accounts Assistant</t>
  </si>
  <si>
    <t>Community Development Facilitator</t>
  </si>
  <si>
    <t>TOTAL PERSONNEL</t>
  </si>
  <si>
    <t>II</t>
  </si>
  <si>
    <t>DIRECT COSTS</t>
  </si>
  <si>
    <r>
      <t>Output 1 : Capacity of c</t>
    </r>
    <r>
      <rPr>
        <b/>
        <sz val="11"/>
        <color indexed="10"/>
        <rFont val="Arial"/>
        <family val="2"/>
      </rPr>
      <t>ommunity groups in tracking the expenditures for local development funds improved</t>
    </r>
  </si>
  <si>
    <t>1.1 Activity:  Community awareness meetings</t>
  </si>
  <si>
    <t>Facilitators requiring allowance</t>
  </si>
  <si>
    <t>Flip Charts -( one for 5 days workshop activity)</t>
  </si>
  <si>
    <t xml:space="preserve">Box Markers </t>
  </si>
  <si>
    <t>Masking Tapes</t>
  </si>
  <si>
    <t>Fuel Provision for the activity based on distance</t>
  </si>
  <si>
    <t>Production of leaflets</t>
  </si>
  <si>
    <t xml:space="preserve">Review meetings </t>
  </si>
  <si>
    <t>Lever arch files</t>
  </si>
  <si>
    <t>Lunch for Extension Workers and Staff</t>
  </si>
  <si>
    <t>A4 Paper</t>
  </si>
  <si>
    <t>Hire of motorvehicle/cycle/car</t>
  </si>
  <si>
    <t>Activity total</t>
  </si>
  <si>
    <t>1.2 Activity:  Conduct community needs assessment</t>
  </si>
  <si>
    <t>Refreshments (snack and water or soft drink)</t>
  </si>
  <si>
    <t>Waist coat reflectors</t>
  </si>
  <si>
    <t>1.3 Activity:  Establish community project steering/management committees</t>
  </si>
  <si>
    <t>Transport Refunds for the Participants</t>
  </si>
  <si>
    <t>Writing materails -Ball Point Pens (Box)</t>
  </si>
  <si>
    <t>Writing materails -Notepad or Notebook</t>
  </si>
  <si>
    <t>Hire of projector</t>
  </si>
  <si>
    <t>Lunch for participants</t>
  </si>
  <si>
    <t>1.4 Activity:  Training of community groups</t>
  </si>
  <si>
    <t xml:space="preserve">Community participatory monitoring  </t>
  </si>
  <si>
    <t>Review meetings</t>
  </si>
  <si>
    <t xml:space="preserve">Lunch for extension Workers </t>
  </si>
  <si>
    <t>Lunch for EWS Foundation staff</t>
  </si>
  <si>
    <t>1.5 Activity:  Hold citizens' action meeting between councillors and communities</t>
  </si>
  <si>
    <t>PA Sytem Hire</t>
  </si>
  <si>
    <t>Lunch for staff</t>
  </si>
  <si>
    <t>Review meeting</t>
  </si>
  <si>
    <t>Hall hire</t>
  </si>
  <si>
    <t>1.6 Activity: Conduct open day campaign</t>
  </si>
  <si>
    <t>Fuel provision for the activity based on distance</t>
  </si>
  <si>
    <t>Hire of tents and labour</t>
  </si>
  <si>
    <t>Purchase and printing of T Shirts</t>
  </si>
  <si>
    <t>Motorvehicle/cycle/Car Hire</t>
  </si>
  <si>
    <t>PA System Hire</t>
  </si>
  <si>
    <t xml:space="preserve">Genset hire </t>
  </si>
  <si>
    <t>Participants (Dramma, poems, traditional dances etc</t>
  </si>
  <si>
    <t>TOTAL OUTPUT 1</t>
  </si>
  <si>
    <t>Output 2  Engagement between Ntchisi District Council and its citizens in the management and delivery of LDF, CDF and LGR development projects improved</t>
  </si>
  <si>
    <t>2.1. Activity: project awareness meeting at District Council level</t>
  </si>
  <si>
    <t>Transport refunds for the participants</t>
  </si>
  <si>
    <t>Review meet6ing</t>
  </si>
  <si>
    <t>Projector</t>
  </si>
  <si>
    <t>Briefing packs</t>
  </si>
  <si>
    <t>2.2 Activity:  Community project inception/launch</t>
  </si>
  <si>
    <t>Refreshments (water or soft drink)</t>
  </si>
  <si>
    <t>Production and election (Banners)</t>
  </si>
  <si>
    <t>Traditional dances</t>
  </si>
  <si>
    <t>Lunch for staff and extension workers</t>
  </si>
  <si>
    <t>2.3 Activity:  Training of EWS Foundation Staff on Governance Issues</t>
  </si>
  <si>
    <t>Facilitators requiring Transport</t>
  </si>
  <si>
    <t>Car Hire</t>
  </si>
  <si>
    <t>Arc Files</t>
  </si>
  <si>
    <t>Lunch for staff and facilitators</t>
  </si>
  <si>
    <t>Accomodation for facilitators</t>
  </si>
  <si>
    <t>2.4 Activity:  Support participatory budgeting Initiatives</t>
  </si>
  <si>
    <t>Transport Refunds for the Participants who require</t>
  </si>
  <si>
    <t>2.5 Activity:  Holding of interface meetings between district authorities and rights holders</t>
  </si>
  <si>
    <t>Flip Charts ( one for 5 days workshop activity)</t>
  </si>
  <si>
    <t>Paticipants</t>
  </si>
  <si>
    <t>TOTAL OUTPUT 2</t>
  </si>
  <si>
    <t>Output 3 Capacity of local councillors and community groups strengthened</t>
  </si>
  <si>
    <t xml:space="preserve">3.1. Activity: Dissemination of research results through meetings </t>
  </si>
  <si>
    <t>Production of leaflets/stir cards</t>
  </si>
  <si>
    <t>Media</t>
  </si>
  <si>
    <t>3.2 Activity:  Train Councillors and community leaders of T/A Chilooko on their oversight roles and public resource tracking</t>
  </si>
  <si>
    <t>Motorvehicle/cycle/Car hire</t>
  </si>
  <si>
    <t>Lever Arch Files</t>
  </si>
  <si>
    <t>Lunch</t>
  </si>
  <si>
    <t>3.3 Activity:  Conduct a research on locaally generated revenue and other potential revenue sources for Ntchisi District Council</t>
  </si>
  <si>
    <t>3.4 Activity:  Production of IEC materials on roles of District Council</t>
  </si>
  <si>
    <t>Writing materals -Ball Point Pens (Box)</t>
  </si>
  <si>
    <t>TOTAL OUTPUT 3</t>
  </si>
  <si>
    <t>Baseline Survey</t>
  </si>
  <si>
    <t>External  Researcher</t>
  </si>
  <si>
    <t>direct costs</t>
  </si>
  <si>
    <t>Sub total</t>
  </si>
  <si>
    <t xml:space="preserve">End of Project Evaluation </t>
  </si>
  <si>
    <t>External Evaluator</t>
  </si>
  <si>
    <t>Output 4 Project support/overheads</t>
  </si>
  <si>
    <t>Quarterly Tilitonse meeting at the Secretariat for 2 people</t>
  </si>
  <si>
    <t xml:space="preserve">Accomodation Allowance 4 days </t>
  </si>
  <si>
    <t>indirect costs</t>
  </si>
  <si>
    <t>Return Transport refunds- coach/bus</t>
  </si>
  <si>
    <t>Fuel  - if using vehicle or motorcycle</t>
  </si>
  <si>
    <t>Return Taxi Hire from bus depot to meeting venue</t>
  </si>
  <si>
    <t xml:space="preserve">Expenditure verification audit </t>
  </si>
  <si>
    <t>External project auditing</t>
  </si>
  <si>
    <t>Other indirect Costs</t>
  </si>
  <si>
    <t>Procurement of Office Equipments and repairs</t>
  </si>
  <si>
    <t>Laptop Computer</t>
  </si>
  <si>
    <t>Desktop Computer and printer</t>
  </si>
  <si>
    <t>Subtotal procurement</t>
  </si>
  <si>
    <t>Office Occupancy Costs</t>
  </si>
  <si>
    <t>Telephone costs</t>
  </si>
  <si>
    <t>Water</t>
  </si>
  <si>
    <t>Electricity</t>
  </si>
  <si>
    <t>Office Rental charges</t>
  </si>
  <si>
    <t>Internet Airtime</t>
  </si>
  <si>
    <t>Subtotal office occupancy</t>
  </si>
  <si>
    <t>Other Indirect Costs subtotal</t>
  </si>
  <si>
    <t>Total Indirect Costs</t>
  </si>
  <si>
    <t>GRAND TOTAL BUDGET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</si>
</sst>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_);\(#,##0.0\)"/>
    <numFmt numFmtId="167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2" fillId="0" borderId="1" xfId="1" applyNumberFormat="1" applyFont="1" applyBorder="1"/>
    <xf numFmtId="164" fontId="3" fillId="0" borderId="2" xfId="1" applyNumberFormat="1" applyFont="1" applyBorder="1"/>
    <xf numFmtId="164" fontId="4" fillId="0" borderId="3" xfId="1" applyNumberFormat="1" applyFont="1" applyBorder="1"/>
    <xf numFmtId="164" fontId="2" fillId="0" borderId="4" xfId="1" applyNumberFormat="1" applyFont="1" applyBorder="1"/>
    <xf numFmtId="164" fontId="3" fillId="0" borderId="5" xfId="1" applyNumberFormat="1" applyFont="1" applyBorder="1"/>
    <xf numFmtId="164" fontId="2" fillId="0" borderId="6" xfId="1" applyNumberFormat="1" applyFont="1" applyFill="1" applyBorder="1"/>
    <xf numFmtId="164" fontId="2" fillId="0" borderId="6" xfId="1" applyNumberFormat="1" applyFont="1" applyBorder="1"/>
    <xf numFmtId="164" fontId="2" fillId="0" borderId="7" xfId="1" applyNumberFormat="1" applyFont="1" applyFill="1" applyBorder="1"/>
    <xf numFmtId="164" fontId="5" fillId="0" borderId="5" xfId="1" applyNumberFormat="1" applyFont="1" applyFill="1" applyBorder="1"/>
    <xf numFmtId="164" fontId="2" fillId="0" borderId="3" xfId="1" applyNumberFormat="1" applyFont="1" applyBorder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2" fillId="0" borderId="2" xfId="1" applyNumberFormat="1" applyFont="1" applyFill="1" applyBorder="1"/>
    <xf numFmtId="9" fontId="5" fillId="0" borderId="3" xfId="2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3" fillId="0" borderId="6" xfId="1" applyNumberFormat="1" applyFont="1" applyBorder="1"/>
    <xf numFmtId="164" fontId="3" fillId="2" borderId="10" xfId="1" applyNumberFormat="1" applyFont="1" applyFill="1" applyBorder="1"/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1" xfId="1" applyNumberFormat="1" applyFont="1" applyFill="1" applyBorder="1"/>
    <xf numFmtId="164" fontId="5" fillId="3" borderId="11" xfId="1" applyNumberFormat="1" applyFont="1" applyFill="1" applyBorder="1" applyAlignment="1">
      <alignment horizontal="left"/>
    </xf>
    <xf numFmtId="0" fontId="3" fillId="0" borderId="11" xfId="0" applyFont="1" applyBorder="1"/>
    <xf numFmtId="0" fontId="4" fillId="0" borderId="11" xfId="0" applyFont="1" applyBorder="1"/>
    <xf numFmtId="164" fontId="4" fillId="0" borderId="11" xfId="1" applyNumberFormat="1" applyFont="1" applyBorder="1"/>
    <xf numFmtId="164" fontId="2" fillId="4" borderId="11" xfId="1" applyNumberFormat="1" applyFont="1" applyFill="1" applyBorder="1"/>
    <xf numFmtId="164" fontId="5" fillId="4" borderId="11" xfId="1" applyNumberFormat="1" applyFont="1" applyFill="1" applyBorder="1"/>
    <xf numFmtId="164" fontId="5" fillId="4" borderId="11" xfId="1" applyNumberFormat="1" applyFont="1" applyFill="1" applyBorder="1" applyAlignment="1"/>
    <xf numFmtId="164" fontId="5" fillId="4" borderId="11" xfId="1" applyNumberFormat="1" applyFont="1" applyFill="1" applyBorder="1" applyAlignment="1">
      <alignment horizontal="right"/>
    </xf>
    <xf numFmtId="164" fontId="2" fillId="3" borderId="12" xfId="1" applyNumberFormat="1" applyFont="1" applyFill="1" applyBorder="1"/>
    <xf numFmtId="164" fontId="7" fillId="3" borderId="12" xfId="1" applyNumberFormat="1" applyFont="1" applyFill="1" applyBorder="1"/>
    <xf numFmtId="164" fontId="3" fillId="0" borderId="11" xfId="1" applyNumberFormat="1" applyFont="1" applyBorder="1"/>
    <xf numFmtId="164" fontId="5" fillId="2" borderId="0" xfId="1" applyNumberFormat="1" applyFont="1" applyFill="1"/>
    <xf numFmtId="164" fontId="5" fillId="2" borderId="10" xfId="1" applyNumberFormat="1" applyFont="1" applyFill="1" applyBorder="1"/>
    <xf numFmtId="165" fontId="4" fillId="0" borderId="11" xfId="1" applyNumberFormat="1" applyFont="1" applyBorder="1"/>
    <xf numFmtId="164" fontId="2" fillId="0" borderId="11" xfId="1" applyNumberFormat="1" applyFont="1" applyBorder="1"/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2" borderId="13" xfId="1" applyNumberFormat="1" applyFont="1" applyFill="1" applyBorder="1"/>
    <xf numFmtId="164" fontId="5" fillId="2" borderId="11" xfId="1" applyNumberFormat="1" applyFont="1" applyFill="1" applyBorder="1"/>
    <xf numFmtId="164" fontId="4" fillId="0" borderId="11" xfId="1" applyNumberFormat="1" applyFont="1" applyFill="1" applyBorder="1"/>
    <xf numFmtId="164" fontId="4" fillId="2" borderId="11" xfId="1" applyNumberFormat="1" applyFont="1" applyFill="1" applyBorder="1"/>
    <xf numFmtId="0" fontId="9" fillId="0" borderId="0" xfId="0" applyFont="1"/>
    <xf numFmtId="164" fontId="9" fillId="0" borderId="11" xfId="1" applyNumberFormat="1" applyFont="1" applyBorder="1"/>
    <xf numFmtId="165" fontId="9" fillId="0" borderId="11" xfId="1" applyNumberFormat="1" applyFont="1" applyBorder="1"/>
    <xf numFmtId="0" fontId="9" fillId="0" borderId="11" xfId="0" applyFont="1" applyBorder="1"/>
    <xf numFmtId="164" fontId="5" fillId="3" borderId="12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left"/>
    </xf>
    <xf numFmtId="164" fontId="5" fillId="3" borderId="12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left"/>
    </xf>
    <xf numFmtId="164" fontId="5" fillId="3" borderId="15" xfId="1" applyNumberFormat="1" applyFont="1" applyFill="1" applyBorder="1" applyAlignment="1">
      <alignment horizontal="left"/>
    </xf>
    <xf numFmtId="166" fontId="4" fillId="0" borderId="11" xfId="1" applyNumberFormat="1" applyFont="1" applyBorder="1"/>
    <xf numFmtId="164" fontId="2" fillId="5" borderId="11" xfId="1" applyNumberFormat="1" applyFont="1" applyFill="1" applyBorder="1"/>
    <xf numFmtId="164" fontId="5" fillId="5" borderId="11" xfId="1" applyNumberFormat="1" applyFont="1" applyFill="1" applyBorder="1"/>
    <xf numFmtId="164" fontId="5" fillId="5" borderId="11" xfId="1" applyNumberFormat="1" applyFont="1" applyFill="1" applyBorder="1" applyAlignment="1"/>
    <xf numFmtId="164" fontId="5" fillId="5" borderId="11" xfId="1" applyNumberFormat="1" applyFont="1" applyFill="1" applyBorder="1" applyAlignment="1">
      <alignment horizontal="right"/>
    </xf>
    <xf numFmtId="0" fontId="6" fillId="0" borderId="16" xfId="0" applyFont="1" applyFill="1" applyBorder="1"/>
    <xf numFmtId="0" fontId="6" fillId="6" borderId="11" xfId="0" applyFont="1" applyFill="1" applyBorder="1"/>
    <xf numFmtId="3" fontId="6" fillId="6" borderId="11" xfId="0" applyNumberFormat="1" applyFont="1" applyFill="1" applyBorder="1"/>
    <xf numFmtId="1" fontId="6" fillId="6" borderId="11" xfId="0" applyNumberFormat="1" applyFont="1" applyFill="1" applyBorder="1"/>
    <xf numFmtId="0" fontId="10" fillId="0" borderId="16" xfId="0" applyFont="1" applyFill="1" applyBorder="1"/>
    <xf numFmtId="0" fontId="10" fillId="0" borderId="11" xfId="0" applyFont="1" applyBorder="1"/>
    <xf numFmtId="3" fontId="6" fillId="0" borderId="11" xfId="0" applyNumberFormat="1" applyFont="1" applyBorder="1"/>
    <xf numFmtId="0" fontId="10" fillId="6" borderId="11" xfId="0" applyFont="1" applyFill="1" applyBorder="1"/>
    <xf numFmtId="1" fontId="10" fillId="6" borderId="11" xfId="0" applyNumberFormat="1" applyFont="1" applyFill="1" applyBorder="1"/>
    <xf numFmtId="0" fontId="6" fillId="0" borderId="11" xfId="0" applyFont="1" applyBorder="1"/>
    <xf numFmtId="0" fontId="5" fillId="0" borderId="11" xfId="0" applyFont="1" applyBorder="1"/>
    <xf numFmtId="3" fontId="10" fillId="6" borderId="11" xfId="0" applyNumberFormat="1" applyFont="1" applyFill="1" applyBorder="1"/>
    <xf numFmtId="0" fontId="10" fillId="0" borderId="17" xfId="0" applyFont="1" applyFill="1" applyBorder="1"/>
    <xf numFmtId="3" fontId="6" fillId="0" borderId="15" xfId="0" applyNumberFormat="1" applyFont="1" applyFill="1" applyBorder="1"/>
    <xf numFmtId="3" fontId="6" fillId="0" borderId="11" xfId="0" applyNumberFormat="1" applyFont="1" applyFill="1" applyBorder="1"/>
    <xf numFmtId="0" fontId="5" fillId="0" borderId="11" xfId="0" applyFont="1" applyFill="1" applyBorder="1"/>
    <xf numFmtId="1" fontId="4" fillId="0" borderId="11" xfId="0" applyNumberFormat="1" applyFont="1" applyBorder="1"/>
    <xf numFmtId="167" fontId="6" fillId="0" borderId="11" xfId="0" applyNumberFormat="1" applyFont="1" applyBorder="1"/>
    <xf numFmtId="0" fontId="11" fillId="0" borderId="11" xfId="0" applyFont="1" applyBorder="1"/>
    <xf numFmtId="0" fontId="9" fillId="0" borderId="11" xfId="0" applyFont="1" applyFill="1" applyBorder="1"/>
    <xf numFmtId="0" fontId="9" fillId="0" borderId="15" xfId="0" applyFont="1" applyBorder="1"/>
    <xf numFmtId="0" fontId="4" fillId="0" borderId="11" xfId="0" applyFont="1" applyFill="1" applyBorder="1"/>
    <xf numFmtId="0" fontId="4" fillId="0" borderId="0" xfId="0" applyFont="1"/>
    <xf numFmtId="0" fontId="11" fillId="0" borderId="11" xfId="0" applyFont="1" applyFill="1" applyBorder="1"/>
    <xf numFmtId="0" fontId="11" fillId="0" borderId="13" xfId="0" applyFont="1" applyFill="1" applyBorder="1"/>
    <xf numFmtId="0" fontId="4" fillId="7" borderId="11" xfId="0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horizontal="right"/>
    </xf>
    <xf numFmtId="43" fontId="5" fillId="7" borderId="11" xfId="1" applyFont="1" applyFill="1" applyBorder="1"/>
    <xf numFmtId="43" fontId="5" fillId="8" borderId="11" xfId="1" applyFont="1" applyFill="1" applyBorder="1"/>
    <xf numFmtId="164" fontId="5" fillId="8" borderId="1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6"/>
  <sheetViews>
    <sheetView tabSelected="1" workbookViewId="0">
      <selection activeCell="I8" sqref="I8"/>
    </sheetView>
  </sheetViews>
  <sheetFormatPr defaultRowHeight="15"/>
  <cols>
    <col min="2" max="2" width="50.140625" customWidth="1"/>
    <col min="3" max="5" width="0" hidden="1" customWidth="1"/>
    <col min="6" max="6" width="18" customWidth="1"/>
    <col min="7" max="7" width="19.7109375" customWidth="1"/>
    <col min="8" max="8" width="18.42578125" customWidth="1"/>
    <col min="9" max="9" width="38.140625" customWidth="1"/>
  </cols>
  <sheetData>
    <row r="1" spans="1:9" ht="15.75" thickBot="1"/>
    <row r="2" spans="1:9" ht="16.5" thickBot="1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ht="16.5" thickBot="1">
      <c r="A3" s="4" t="s">
        <v>1</v>
      </c>
      <c r="B3" s="5"/>
      <c r="C3" s="6"/>
      <c r="D3" s="7"/>
      <c r="E3" s="7"/>
      <c r="F3" s="4" t="s">
        <v>2</v>
      </c>
      <c r="G3" s="8"/>
      <c r="H3" s="8"/>
      <c r="I3" s="9"/>
    </row>
    <row r="4" spans="1:9" ht="16.5" thickBot="1">
      <c r="A4" s="1" t="s">
        <v>3</v>
      </c>
      <c r="B4" s="10"/>
      <c r="C4" s="11"/>
      <c r="D4" s="12"/>
      <c r="E4" s="12"/>
      <c r="F4" s="1" t="s">
        <v>4</v>
      </c>
      <c r="G4" s="13"/>
      <c r="H4" s="13"/>
      <c r="I4" s="14"/>
    </row>
    <row r="5" spans="1:9" ht="16.5" thickBot="1">
      <c r="A5" s="15" t="s">
        <v>5</v>
      </c>
      <c r="B5" s="16"/>
      <c r="C5" s="7"/>
      <c r="D5" s="17"/>
      <c r="E5" s="17"/>
      <c r="F5" s="1" t="s">
        <v>6</v>
      </c>
      <c r="G5" s="2"/>
      <c r="H5" s="2"/>
      <c r="I5" s="3"/>
    </row>
    <row r="6" spans="1:9" ht="90">
      <c r="A6" s="18"/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</row>
    <row r="7" spans="1:9" ht="15.75">
      <c r="A7" s="20" t="s">
        <v>15</v>
      </c>
      <c r="B7" s="21" t="s">
        <v>16</v>
      </c>
      <c r="C7" s="21"/>
      <c r="D7" s="21"/>
      <c r="E7" s="21"/>
      <c r="F7" s="21"/>
      <c r="G7" s="21"/>
      <c r="H7" s="21"/>
      <c r="I7" s="21"/>
    </row>
    <row r="8" spans="1:9" ht="15.75">
      <c r="A8" s="22"/>
      <c r="B8" s="23" t="s">
        <v>17</v>
      </c>
      <c r="C8" s="23" t="s">
        <v>18</v>
      </c>
      <c r="D8" s="23">
        <v>14</v>
      </c>
      <c r="E8" s="24">
        <v>80000</v>
      </c>
      <c r="F8" s="24">
        <f>E8*D8</f>
        <v>1120000</v>
      </c>
      <c r="G8" s="24">
        <f t="shared" ref="G8:H12" si="0">F8</f>
        <v>1120000</v>
      </c>
      <c r="H8" s="24">
        <f t="shared" si="0"/>
        <v>1120000</v>
      </c>
      <c r="I8" s="24"/>
    </row>
    <row r="9" spans="1:9" ht="15.75">
      <c r="A9" s="22"/>
      <c r="B9" s="23" t="s">
        <v>19</v>
      </c>
      <c r="C9" s="23" t="s">
        <v>18</v>
      </c>
      <c r="D9" s="23">
        <v>14</v>
      </c>
      <c r="E9" s="24">
        <v>20000</v>
      </c>
      <c r="F9" s="24">
        <f>E9*D9</f>
        <v>280000</v>
      </c>
      <c r="G9" s="24">
        <f t="shared" si="0"/>
        <v>280000</v>
      </c>
      <c r="H9" s="24">
        <f t="shared" si="0"/>
        <v>280000</v>
      </c>
      <c r="I9" s="24"/>
    </row>
    <row r="10" spans="1:9" ht="15.75">
      <c r="A10" s="22"/>
      <c r="B10" s="23" t="s">
        <v>20</v>
      </c>
      <c r="C10" s="23" t="s">
        <v>18</v>
      </c>
      <c r="D10" s="23">
        <v>14</v>
      </c>
      <c r="E10" s="24">
        <v>20000</v>
      </c>
      <c r="F10" s="24">
        <f>E10*D10</f>
        <v>280000</v>
      </c>
      <c r="G10" s="24">
        <f t="shared" si="0"/>
        <v>280000</v>
      </c>
      <c r="H10" s="24">
        <f t="shared" si="0"/>
        <v>280000</v>
      </c>
      <c r="I10" s="24"/>
    </row>
    <row r="11" spans="1:9" ht="15.75">
      <c r="A11" s="22"/>
      <c r="B11" s="23" t="s">
        <v>21</v>
      </c>
      <c r="C11" s="23" t="s">
        <v>18</v>
      </c>
      <c r="D11" s="23">
        <v>14</v>
      </c>
      <c r="E11" s="24">
        <v>20000</v>
      </c>
      <c r="F11" s="24">
        <f>E11*D11</f>
        <v>280000</v>
      </c>
      <c r="G11" s="24">
        <f t="shared" si="0"/>
        <v>280000</v>
      </c>
      <c r="H11" s="24">
        <f t="shared" si="0"/>
        <v>280000</v>
      </c>
      <c r="I11" s="24"/>
    </row>
    <row r="12" spans="1:9" ht="15.75">
      <c r="A12" s="22"/>
      <c r="B12" s="23" t="s">
        <v>21</v>
      </c>
      <c r="C12" s="23" t="s">
        <v>18</v>
      </c>
      <c r="D12" s="23">
        <v>14</v>
      </c>
      <c r="E12" s="24">
        <v>20000</v>
      </c>
      <c r="F12" s="24">
        <f>E12*D12</f>
        <v>280000</v>
      </c>
      <c r="G12" s="24">
        <f t="shared" si="0"/>
        <v>280000</v>
      </c>
      <c r="H12" s="24">
        <f t="shared" si="0"/>
        <v>280000</v>
      </c>
      <c r="I12" s="24"/>
    </row>
    <row r="13" spans="1:9" ht="15.75">
      <c r="A13" s="25"/>
      <c r="B13" s="26" t="s">
        <v>22</v>
      </c>
      <c r="C13" s="26"/>
      <c r="D13" s="26"/>
      <c r="E13" s="27"/>
      <c r="F13" s="28">
        <f>SUM(F8:F12)</f>
        <v>2240000</v>
      </c>
      <c r="G13" s="26">
        <f>SUM(G8:G12)</f>
        <v>2240000</v>
      </c>
      <c r="H13" s="26">
        <f>SUM(H8:H12)</f>
        <v>2240000</v>
      </c>
      <c r="I13" s="26"/>
    </row>
    <row r="14" spans="1:9" ht="15.75">
      <c r="A14" s="29" t="s">
        <v>23</v>
      </c>
      <c r="B14" s="21" t="s">
        <v>24</v>
      </c>
      <c r="C14" s="21"/>
      <c r="D14" s="21"/>
      <c r="E14" s="21"/>
      <c r="F14" s="21"/>
      <c r="G14" s="21"/>
      <c r="H14" s="21"/>
      <c r="I14" s="21"/>
    </row>
    <row r="15" spans="1:9" ht="18">
      <c r="A15" s="30"/>
      <c r="B15" s="21" t="s">
        <v>25</v>
      </c>
      <c r="C15" s="21"/>
      <c r="D15" s="21"/>
      <c r="E15" s="21"/>
      <c r="F15" s="21"/>
      <c r="G15" s="21"/>
      <c r="H15" s="21"/>
      <c r="I15" s="21"/>
    </row>
    <row r="16" spans="1:9" ht="15.75">
      <c r="A16" s="31"/>
      <c r="B16" s="32" t="s">
        <v>26</v>
      </c>
      <c r="C16" s="33"/>
      <c r="D16" s="33"/>
      <c r="E16" s="33"/>
      <c r="F16" s="33"/>
      <c r="G16" s="33"/>
      <c r="H16" s="33"/>
      <c r="I16" s="33"/>
    </row>
    <row r="17" spans="1:9" ht="15.75">
      <c r="A17" s="31"/>
      <c r="B17" s="24" t="s">
        <v>27</v>
      </c>
      <c r="C17" s="34">
        <v>1.1000000000000001</v>
      </c>
      <c r="D17" s="23">
        <v>6</v>
      </c>
      <c r="E17" s="24">
        <v>5000</v>
      </c>
      <c r="F17" s="24">
        <f t="shared" ref="F17:F27" si="1">E17*D17</f>
        <v>30000</v>
      </c>
      <c r="G17" s="24">
        <f>F17</f>
        <v>30000</v>
      </c>
      <c r="H17" s="24">
        <f>G17</f>
        <v>30000</v>
      </c>
      <c r="I17" s="24"/>
    </row>
    <row r="18" spans="1:9" ht="15.75">
      <c r="A18" s="31"/>
      <c r="B18" s="24" t="s">
        <v>28</v>
      </c>
      <c r="C18" s="34">
        <v>1.1000000000000001</v>
      </c>
      <c r="D18" s="23">
        <v>1</v>
      </c>
      <c r="E18" s="24">
        <v>2500</v>
      </c>
      <c r="F18" s="24">
        <f t="shared" si="1"/>
        <v>2500</v>
      </c>
      <c r="G18" s="24">
        <f t="shared" ref="G18:H28" si="2">F18</f>
        <v>2500</v>
      </c>
      <c r="H18" s="24">
        <f t="shared" si="2"/>
        <v>2500</v>
      </c>
      <c r="I18" s="24"/>
    </row>
    <row r="19" spans="1:9" ht="15.75">
      <c r="A19" s="31"/>
      <c r="B19" s="24" t="s">
        <v>29</v>
      </c>
      <c r="C19" s="34">
        <v>1.1000000000000001</v>
      </c>
      <c r="D19" s="23">
        <v>1</v>
      </c>
      <c r="E19" s="24">
        <v>1200</v>
      </c>
      <c r="F19" s="24">
        <f t="shared" si="1"/>
        <v>1200</v>
      </c>
      <c r="G19" s="24">
        <f t="shared" si="2"/>
        <v>1200</v>
      </c>
      <c r="H19" s="24">
        <f t="shared" si="2"/>
        <v>1200</v>
      </c>
      <c r="I19" s="24"/>
    </row>
    <row r="20" spans="1:9" ht="15.75">
      <c r="A20" s="31"/>
      <c r="B20" s="24" t="s">
        <v>30</v>
      </c>
      <c r="C20" s="34">
        <v>1.1000000000000001</v>
      </c>
      <c r="D20" s="23">
        <v>1</v>
      </c>
      <c r="E20" s="24">
        <v>950</v>
      </c>
      <c r="F20" s="24">
        <f t="shared" si="1"/>
        <v>950</v>
      </c>
      <c r="G20" s="24">
        <f t="shared" si="2"/>
        <v>950</v>
      </c>
      <c r="H20" s="24">
        <f t="shared" si="2"/>
        <v>950</v>
      </c>
      <c r="I20" s="24"/>
    </row>
    <row r="21" spans="1:9" ht="15.75">
      <c r="A21" s="31"/>
      <c r="B21" s="24" t="s">
        <v>31</v>
      </c>
      <c r="C21" s="34">
        <v>1.1000000000000001</v>
      </c>
      <c r="D21" s="23">
        <v>70</v>
      </c>
      <c r="E21" s="24">
        <v>750</v>
      </c>
      <c r="F21" s="24">
        <f t="shared" si="1"/>
        <v>52500</v>
      </c>
      <c r="G21" s="24">
        <f t="shared" si="2"/>
        <v>52500</v>
      </c>
      <c r="H21" s="24">
        <f t="shared" si="2"/>
        <v>52500</v>
      </c>
      <c r="I21" s="24"/>
    </row>
    <row r="22" spans="1:9" ht="15.75">
      <c r="A22" s="31"/>
      <c r="B22" s="24" t="s">
        <v>32</v>
      </c>
      <c r="C22" s="34">
        <v>1.1000000000000001</v>
      </c>
      <c r="D22" s="23">
        <v>150</v>
      </c>
      <c r="E22" s="24">
        <v>750</v>
      </c>
      <c r="F22" s="24">
        <f t="shared" si="1"/>
        <v>112500</v>
      </c>
      <c r="G22" s="24">
        <f t="shared" si="2"/>
        <v>112500</v>
      </c>
      <c r="H22" s="24">
        <f t="shared" si="2"/>
        <v>112500</v>
      </c>
      <c r="I22" s="24"/>
    </row>
    <row r="23" spans="1:9" ht="15.75">
      <c r="A23" s="31"/>
      <c r="B23" s="24" t="s">
        <v>33</v>
      </c>
      <c r="C23" s="34">
        <v>1.1000000000000001</v>
      </c>
      <c r="D23" s="23">
        <v>10</v>
      </c>
      <c r="E23" s="24">
        <v>2500</v>
      </c>
      <c r="F23" s="24">
        <f t="shared" si="1"/>
        <v>25000</v>
      </c>
      <c r="G23" s="24">
        <f t="shared" si="2"/>
        <v>25000</v>
      </c>
      <c r="H23" s="24">
        <f t="shared" si="2"/>
        <v>25000</v>
      </c>
      <c r="I23" s="24"/>
    </row>
    <row r="24" spans="1:9" ht="15.75">
      <c r="A24" s="31"/>
      <c r="B24" s="24" t="s">
        <v>34</v>
      </c>
      <c r="C24" s="34">
        <v>1.1000000000000001</v>
      </c>
      <c r="D24" s="23">
        <v>1</v>
      </c>
      <c r="E24" s="24">
        <v>1500</v>
      </c>
      <c r="F24" s="24">
        <f t="shared" si="1"/>
        <v>1500</v>
      </c>
      <c r="G24" s="24">
        <f t="shared" si="2"/>
        <v>1500</v>
      </c>
      <c r="H24" s="24">
        <f t="shared" si="2"/>
        <v>1500</v>
      </c>
      <c r="I24" s="24"/>
    </row>
    <row r="25" spans="1:9" ht="15.75">
      <c r="A25" s="31"/>
      <c r="B25" s="24" t="s">
        <v>35</v>
      </c>
      <c r="C25" s="34">
        <v>1.1000000000000001</v>
      </c>
      <c r="D25" s="23">
        <v>8</v>
      </c>
      <c r="E25" s="24">
        <v>2500</v>
      </c>
      <c r="F25" s="24">
        <f t="shared" si="1"/>
        <v>20000</v>
      </c>
      <c r="G25" s="24">
        <f t="shared" si="2"/>
        <v>20000</v>
      </c>
      <c r="H25" s="24">
        <f t="shared" si="2"/>
        <v>20000</v>
      </c>
      <c r="I25" s="24"/>
    </row>
    <row r="26" spans="1:9" ht="15.75">
      <c r="A26" s="31"/>
      <c r="B26" s="24" t="s">
        <v>36</v>
      </c>
      <c r="C26" s="34">
        <v>1.1000000000000001</v>
      </c>
      <c r="D26" s="23">
        <v>1</v>
      </c>
      <c r="E26" s="24">
        <v>3700</v>
      </c>
      <c r="F26" s="24">
        <f t="shared" si="1"/>
        <v>3700</v>
      </c>
      <c r="G26" s="24">
        <f t="shared" si="2"/>
        <v>3700</v>
      </c>
      <c r="H26" s="24">
        <f t="shared" si="2"/>
        <v>3700</v>
      </c>
      <c r="I26" s="24"/>
    </row>
    <row r="27" spans="1:9" ht="15.75">
      <c r="A27" s="31"/>
      <c r="B27" s="24" t="s">
        <v>37</v>
      </c>
      <c r="C27" s="34">
        <v>1.1000000000000001</v>
      </c>
      <c r="D27" s="23">
        <v>1</v>
      </c>
      <c r="E27" s="24">
        <v>25000</v>
      </c>
      <c r="F27" s="24">
        <f t="shared" si="1"/>
        <v>25000</v>
      </c>
      <c r="G27" s="24">
        <f t="shared" si="2"/>
        <v>25000</v>
      </c>
      <c r="H27" s="24">
        <f t="shared" si="2"/>
        <v>25000</v>
      </c>
      <c r="I27" s="24"/>
    </row>
    <row r="28" spans="1:9" ht="15.75">
      <c r="A28" s="35"/>
      <c r="B28" s="36" t="s">
        <v>38</v>
      </c>
      <c r="C28" s="37">
        <v>1.1000000000000001</v>
      </c>
      <c r="D28" s="36"/>
      <c r="E28" s="36"/>
      <c r="F28" s="36">
        <f>SUM(F17:F27)</f>
        <v>274850</v>
      </c>
      <c r="G28" s="36">
        <f>SUM(G17:G27)</f>
        <v>274850</v>
      </c>
      <c r="H28" s="36">
        <f t="shared" si="2"/>
        <v>274850</v>
      </c>
      <c r="I28" s="36"/>
    </row>
    <row r="29" spans="1:9" ht="15.75">
      <c r="A29" s="31"/>
      <c r="B29" s="38" t="s">
        <v>39</v>
      </c>
      <c r="C29" s="39"/>
      <c r="D29" s="39"/>
      <c r="E29" s="39"/>
      <c r="F29" s="39"/>
      <c r="G29" s="39"/>
      <c r="H29" s="39"/>
      <c r="I29" s="39"/>
    </row>
    <row r="30" spans="1:9" ht="15.75">
      <c r="A30" s="31"/>
      <c r="B30" s="40" t="s">
        <v>40</v>
      </c>
      <c r="C30" s="34">
        <v>1.3</v>
      </c>
      <c r="D30" s="23">
        <v>20</v>
      </c>
      <c r="E30" s="24">
        <v>500</v>
      </c>
      <c r="F30" s="24">
        <f t="shared" ref="F30:F39" si="3">E30*D30</f>
        <v>10000</v>
      </c>
      <c r="G30" s="24">
        <f>F30</f>
        <v>10000</v>
      </c>
      <c r="H30" s="24">
        <f>G30</f>
        <v>10000</v>
      </c>
      <c r="I30" s="24"/>
    </row>
    <row r="31" spans="1:9" ht="15.75">
      <c r="A31" s="31"/>
      <c r="B31" s="24" t="s">
        <v>28</v>
      </c>
      <c r="C31" s="34">
        <v>1.3</v>
      </c>
      <c r="D31" s="23">
        <v>20</v>
      </c>
      <c r="E31" s="24">
        <v>2500</v>
      </c>
      <c r="F31" s="24">
        <f t="shared" si="3"/>
        <v>50000</v>
      </c>
      <c r="G31" s="24">
        <f t="shared" ref="G31:H40" si="4">F31</f>
        <v>50000</v>
      </c>
      <c r="H31" s="24">
        <f t="shared" si="4"/>
        <v>50000</v>
      </c>
      <c r="I31" s="24"/>
    </row>
    <row r="32" spans="1:9" ht="15.75">
      <c r="A32" s="31"/>
      <c r="B32" s="24" t="s">
        <v>29</v>
      </c>
      <c r="C32" s="34">
        <v>1.3</v>
      </c>
      <c r="D32" s="23">
        <v>2</v>
      </c>
      <c r="E32" s="24">
        <v>1200</v>
      </c>
      <c r="F32" s="24">
        <f t="shared" si="3"/>
        <v>2400</v>
      </c>
      <c r="G32" s="24">
        <f t="shared" si="4"/>
        <v>2400</v>
      </c>
      <c r="H32" s="24">
        <f t="shared" si="4"/>
        <v>2400</v>
      </c>
      <c r="I32" s="24"/>
    </row>
    <row r="33" spans="1:9" ht="15.75">
      <c r="A33" s="31"/>
      <c r="B33" s="24" t="s">
        <v>31</v>
      </c>
      <c r="C33" s="34">
        <v>1.3</v>
      </c>
      <c r="D33" s="23">
        <v>150</v>
      </c>
      <c r="E33" s="24">
        <v>750</v>
      </c>
      <c r="F33" s="24">
        <f t="shared" si="3"/>
        <v>112500</v>
      </c>
      <c r="G33" s="24">
        <f t="shared" si="4"/>
        <v>112500</v>
      </c>
      <c r="H33" s="24">
        <f t="shared" si="4"/>
        <v>112500</v>
      </c>
      <c r="I33" s="24"/>
    </row>
    <row r="34" spans="1:9" ht="15.75">
      <c r="A34" s="31"/>
      <c r="B34" s="24" t="s">
        <v>36</v>
      </c>
      <c r="C34" s="34">
        <v>1.3</v>
      </c>
      <c r="D34" s="23">
        <v>2</v>
      </c>
      <c r="E34" s="24">
        <v>3700</v>
      </c>
      <c r="F34" s="24">
        <f t="shared" si="3"/>
        <v>7400</v>
      </c>
      <c r="G34" s="24">
        <f t="shared" si="4"/>
        <v>7400</v>
      </c>
      <c r="H34" s="24">
        <f t="shared" si="4"/>
        <v>7400</v>
      </c>
      <c r="I34" s="24"/>
    </row>
    <row r="35" spans="1:9" ht="15.75">
      <c r="A35" s="31"/>
      <c r="B35" s="24" t="s">
        <v>33</v>
      </c>
      <c r="C35" s="34">
        <v>1.3</v>
      </c>
      <c r="D35" s="23">
        <v>10</v>
      </c>
      <c r="E35" s="24">
        <v>2500</v>
      </c>
      <c r="F35" s="24">
        <f t="shared" si="3"/>
        <v>25000</v>
      </c>
      <c r="G35" s="24">
        <f t="shared" si="4"/>
        <v>25000</v>
      </c>
      <c r="H35" s="24">
        <f t="shared" si="4"/>
        <v>25000</v>
      </c>
      <c r="I35" s="24"/>
    </row>
    <row r="36" spans="1:9" ht="15.75">
      <c r="A36" s="31"/>
      <c r="B36" s="24" t="s">
        <v>34</v>
      </c>
      <c r="C36" s="34">
        <v>1.3</v>
      </c>
      <c r="D36" s="23">
        <v>4</v>
      </c>
      <c r="E36" s="24">
        <v>3700</v>
      </c>
      <c r="F36" s="24">
        <f t="shared" si="3"/>
        <v>14800</v>
      </c>
      <c r="G36" s="24">
        <f t="shared" si="4"/>
        <v>14800</v>
      </c>
      <c r="H36" s="24">
        <f t="shared" si="4"/>
        <v>14800</v>
      </c>
      <c r="I36" s="24"/>
    </row>
    <row r="37" spans="1:9" ht="15.75">
      <c r="A37" s="31"/>
      <c r="B37" s="24" t="s">
        <v>41</v>
      </c>
      <c r="C37" s="34">
        <v>1.3</v>
      </c>
      <c r="D37" s="23">
        <v>5</v>
      </c>
      <c r="E37" s="24">
        <v>2000</v>
      </c>
      <c r="F37" s="24">
        <f t="shared" si="3"/>
        <v>10000</v>
      </c>
      <c r="G37" s="24">
        <f t="shared" si="4"/>
        <v>10000</v>
      </c>
      <c r="H37" s="24">
        <f t="shared" si="4"/>
        <v>10000</v>
      </c>
      <c r="I37" s="24"/>
    </row>
    <row r="38" spans="1:9" ht="15.75">
      <c r="A38" s="31"/>
      <c r="B38" s="24" t="s">
        <v>35</v>
      </c>
      <c r="C38" s="34">
        <v>1.3</v>
      </c>
      <c r="D38" s="23">
        <v>12</v>
      </c>
      <c r="E38" s="24">
        <v>2500</v>
      </c>
      <c r="F38" s="24">
        <f t="shared" si="3"/>
        <v>30000</v>
      </c>
      <c r="G38" s="24">
        <f t="shared" si="4"/>
        <v>30000</v>
      </c>
      <c r="H38" s="24">
        <f t="shared" si="4"/>
        <v>30000</v>
      </c>
      <c r="I38" s="24"/>
    </row>
    <row r="39" spans="1:9" ht="15.75">
      <c r="A39" s="31"/>
      <c r="B39" s="24" t="s">
        <v>37</v>
      </c>
      <c r="C39" s="34">
        <v>1.3</v>
      </c>
      <c r="D39" s="23">
        <v>2</v>
      </c>
      <c r="E39" s="24">
        <v>25000</v>
      </c>
      <c r="F39" s="24">
        <f t="shared" si="3"/>
        <v>50000</v>
      </c>
      <c r="G39" s="24">
        <f t="shared" si="4"/>
        <v>50000</v>
      </c>
      <c r="H39" s="24">
        <f t="shared" si="4"/>
        <v>50000</v>
      </c>
      <c r="I39" s="24"/>
    </row>
    <row r="40" spans="1:9" ht="15.75">
      <c r="A40" s="35"/>
      <c r="B40" s="36" t="s">
        <v>38</v>
      </c>
      <c r="C40" s="37">
        <v>1.3</v>
      </c>
      <c r="D40" s="36"/>
      <c r="E40" s="36"/>
      <c r="F40" s="36">
        <f>SUM(F30:F39)</f>
        <v>312100</v>
      </c>
      <c r="G40" s="36">
        <f t="shared" si="4"/>
        <v>312100</v>
      </c>
      <c r="H40" s="36">
        <f t="shared" si="4"/>
        <v>312100</v>
      </c>
      <c r="I40" s="36"/>
    </row>
    <row r="41" spans="1:9" ht="15.75">
      <c r="A41" s="31"/>
      <c r="B41" s="32" t="s">
        <v>42</v>
      </c>
      <c r="C41" s="41"/>
      <c r="D41" s="41"/>
      <c r="E41" s="41"/>
      <c r="F41" s="41"/>
      <c r="G41" s="41"/>
      <c r="H41" s="41"/>
      <c r="I41" s="41"/>
    </row>
    <row r="42" spans="1:9" ht="15.75">
      <c r="A42" s="31"/>
      <c r="B42" s="24" t="s">
        <v>43</v>
      </c>
      <c r="C42" s="34">
        <v>1.4</v>
      </c>
      <c r="D42" s="23">
        <v>50</v>
      </c>
      <c r="E42" s="24">
        <v>500</v>
      </c>
      <c r="F42" s="24">
        <f t="shared" ref="F42:F54" si="5">E42*D42</f>
        <v>25000</v>
      </c>
      <c r="G42" s="24">
        <f t="shared" ref="G42:H54" si="6">F42</f>
        <v>25000</v>
      </c>
      <c r="H42" s="24">
        <f t="shared" si="6"/>
        <v>25000</v>
      </c>
      <c r="I42" s="24"/>
    </row>
    <row r="43" spans="1:9" ht="15.75">
      <c r="A43" s="31"/>
      <c r="B43" s="40" t="s">
        <v>40</v>
      </c>
      <c r="C43" s="34">
        <v>1.4</v>
      </c>
      <c r="D43" s="23">
        <v>50</v>
      </c>
      <c r="E43" s="24">
        <v>300</v>
      </c>
      <c r="F43" s="24">
        <f t="shared" si="5"/>
        <v>15000</v>
      </c>
      <c r="G43" s="24">
        <f t="shared" si="6"/>
        <v>15000</v>
      </c>
      <c r="H43" s="24">
        <f t="shared" si="6"/>
        <v>15000</v>
      </c>
      <c r="I43" s="24"/>
    </row>
    <row r="44" spans="1:9" ht="15.75">
      <c r="A44" s="31"/>
      <c r="B44" s="24" t="s">
        <v>28</v>
      </c>
      <c r="C44" s="34">
        <v>1.4</v>
      </c>
      <c r="D44" s="23">
        <v>5</v>
      </c>
      <c r="E44" s="24">
        <v>2500</v>
      </c>
      <c r="F44" s="24">
        <f t="shared" si="5"/>
        <v>12500</v>
      </c>
      <c r="G44" s="24">
        <f t="shared" si="6"/>
        <v>12500</v>
      </c>
      <c r="H44" s="24">
        <f t="shared" si="6"/>
        <v>12500</v>
      </c>
      <c r="I44" s="24"/>
    </row>
    <row r="45" spans="1:9" ht="15.75">
      <c r="A45" s="31"/>
      <c r="B45" s="24" t="s">
        <v>29</v>
      </c>
      <c r="C45" s="34">
        <v>1.4</v>
      </c>
      <c r="D45" s="23">
        <v>5</v>
      </c>
      <c r="E45" s="24">
        <v>1200</v>
      </c>
      <c r="F45" s="24">
        <f t="shared" si="5"/>
        <v>6000</v>
      </c>
      <c r="G45" s="24">
        <f t="shared" si="6"/>
        <v>6000</v>
      </c>
      <c r="H45" s="24">
        <f t="shared" si="6"/>
        <v>6000</v>
      </c>
      <c r="I45" s="24"/>
    </row>
    <row r="46" spans="1:9" ht="15.75">
      <c r="A46" s="31"/>
      <c r="B46" s="24" t="s">
        <v>44</v>
      </c>
      <c r="C46" s="34">
        <v>1.4</v>
      </c>
      <c r="D46" s="23">
        <v>1</v>
      </c>
      <c r="E46" s="24">
        <v>5500</v>
      </c>
      <c r="F46" s="24">
        <f t="shared" si="5"/>
        <v>5500</v>
      </c>
      <c r="G46" s="24">
        <f t="shared" si="6"/>
        <v>5500</v>
      </c>
      <c r="H46" s="24">
        <f t="shared" si="6"/>
        <v>5500</v>
      </c>
      <c r="I46" s="24"/>
    </row>
    <row r="47" spans="1:9" ht="15.75">
      <c r="A47" s="31"/>
      <c r="B47" s="24" t="s">
        <v>45</v>
      </c>
      <c r="C47" s="34">
        <v>1.4</v>
      </c>
      <c r="D47" s="23">
        <v>5</v>
      </c>
      <c r="E47" s="24">
        <v>500</v>
      </c>
      <c r="F47" s="24">
        <f t="shared" si="5"/>
        <v>2500</v>
      </c>
      <c r="G47" s="24">
        <f t="shared" si="6"/>
        <v>2500</v>
      </c>
      <c r="H47" s="24">
        <f t="shared" si="6"/>
        <v>2500</v>
      </c>
      <c r="I47" s="24"/>
    </row>
    <row r="48" spans="1:9" ht="15.75">
      <c r="A48" s="31"/>
      <c r="B48" s="24" t="s">
        <v>30</v>
      </c>
      <c r="C48" s="34">
        <v>1.4</v>
      </c>
      <c r="D48" s="23">
        <v>5</v>
      </c>
      <c r="E48" s="24">
        <v>1200</v>
      </c>
      <c r="F48" s="24">
        <f t="shared" si="5"/>
        <v>6000</v>
      </c>
      <c r="G48" s="24">
        <f t="shared" si="6"/>
        <v>6000</v>
      </c>
      <c r="H48" s="24">
        <f t="shared" si="6"/>
        <v>6000</v>
      </c>
      <c r="I48" s="24"/>
    </row>
    <row r="49" spans="1:9" ht="15.75">
      <c r="A49" s="31"/>
      <c r="B49" s="24" t="s">
        <v>31</v>
      </c>
      <c r="C49" s="34">
        <v>1.4</v>
      </c>
      <c r="D49" s="23">
        <v>50</v>
      </c>
      <c r="E49" s="24">
        <v>750</v>
      </c>
      <c r="F49" s="24">
        <f t="shared" si="5"/>
        <v>37500</v>
      </c>
      <c r="G49" s="24">
        <f t="shared" si="6"/>
        <v>37500</v>
      </c>
      <c r="H49" s="24">
        <f t="shared" si="6"/>
        <v>37500</v>
      </c>
      <c r="I49" s="24"/>
    </row>
    <row r="50" spans="1:9" ht="15.75">
      <c r="A50" s="31"/>
      <c r="B50" s="24" t="s">
        <v>34</v>
      </c>
      <c r="C50" s="34">
        <v>1.4</v>
      </c>
      <c r="D50" s="23">
        <v>4</v>
      </c>
      <c r="E50" s="24">
        <v>1500</v>
      </c>
      <c r="F50" s="24">
        <f t="shared" si="5"/>
        <v>6000</v>
      </c>
      <c r="G50" s="24">
        <f t="shared" si="6"/>
        <v>6000</v>
      </c>
      <c r="H50" s="24">
        <f t="shared" si="6"/>
        <v>6000</v>
      </c>
      <c r="I50" s="24"/>
    </row>
    <row r="51" spans="1:9" ht="15.75">
      <c r="A51" s="31"/>
      <c r="B51" s="24" t="s">
        <v>36</v>
      </c>
      <c r="C51" s="34">
        <v>1.4</v>
      </c>
      <c r="D51" s="23">
        <v>8</v>
      </c>
      <c r="E51" s="24">
        <v>3700</v>
      </c>
      <c r="F51" s="24">
        <f t="shared" si="5"/>
        <v>29600</v>
      </c>
      <c r="G51" s="24">
        <f t="shared" si="6"/>
        <v>29600</v>
      </c>
      <c r="H51" s="24">
        <f t="shared" si="6"/>
        <v>29600</v>
      </c>
      <c r="I51" s="24"/>
    </row>
    <row r="52" spans="1:9" ht="15.75">
      <c r="A52" s="31"/>
      <c r="B52" s="24" t="s">
        <v>46</v>
      </c>
      <c r="C52" s="34">
        <v>1.4</v>
      </c>
      <c r="D52" s="23">
        <v>2</v>
      </c>
      <c r="E52" s="24">
        <v>5000</v>
      </c>
      <c r="F52" s="24">
        <f t="shared" si="5"/>
        <v>10000</v>
      </c>
      <c r="G52" s="24">
        <f t="shared" si="6"/>
        <v>10000</v>
      </c>
      <c r="H52" s="24">
        <f t="shared" si="6"/>
        <v>10000</v>
      </c>
      <c r="I52" s="24"/>
    </row>
    <row r="53" spans="1:9" ht="15.75">
      <c r="A53" s="31"/>
      <c r="B53" s="24" t="s">
        <v>47</v>
      </c>
      <c r="C53" s="34">
        <v>1.4</v>
      </c>
      <c r="D53" s="23">
        <v>50</v>
      </c>
      <c r="E53" s="24">
        <v>2500</v>
      </c>
      <c r="F53" s="24">
        <f t="shared" si="5"/>
        <v>125000</v>
      </c>
      <c r="G53" s="24">
        <f t="shared" si="6"/>
        <v>125000</v>
      </c>
      <c r="H53" s="24">
        <f t="shared" si="6"/>
        <v>125000</v>
      </c>
      <c r="I53" s="24"/>
    </row>
    <row r="54" spans="1:9" ht="15.75">
      <c r="A54" s="31"/>
      <c r="B54" s="24" t="s">
        <v>37</v>
      </c>
      <c r="C54" s="34">
        <v>1.4</v>
      </c>
      <c r="D54" s="23">
        <v>2</v>
      </c>
      <c r="E54" s="24">
        <v>25000</v>
      </c>
      <c r="F54" s="24">
        <f t="shared" si="5"/>
        <v>50000</v>
      </c>
      <c r="G54" s="24">
        <f t="shared" si="6"/>
        <v>50000</v>
      </c>
      <c r="H54" s="24">
        <f t="shared" si="6"/>
        <v>50000</v>
      </c>
      <c r="I54" s="24"/>
    </row>
    <row r="55" spans="1:9" ht="15.75">
      <c r="A55" s="35"/>
      <c r="B55" s="36" t="s">
        <v>38</v>
      </c>
      <c r="C55" s="37"/>
      <c r="D55" s="36"/>
      <c r="E55" s="36"/>
      <c r="F55" s="36">
        <f>SUM(F42:F54)</f>
        <v>330600</v>
      </c>
      <c r="G55" s="36">
        <f>SUM(G42:G54)</f>
        <v>330600</v>
      </c>
      <c r="H55" s="36">
        <f>SUM(H42:H54)</f>
        <v>330600</v>
      </c>
      <c r="I55" s="36"/>
    </row>
    <row r="56" spans="1:9" ht="15.75">
      <c r="A56" s="31"/>
      <c r="B56" s="38" t="s">
        <v>48</v>
      </c>
      <c r="C56" s="39"/>
      <c r="D56" s="39"/>
      <c r="E56" s="39"/>
      <c r="F56" s="39"/>
      <c r="G56" s="39"/>
      <c r="H56" s="39"/>
      <c r="I56" s="39"/>
    </row>
    <row r="57" spans="1:9" ht="15.75">
      <c r="A57" s="31"/>
      <c r="B57" s="24" t="s">
        <v>43</v>
      </c>
      <c r="C57" s="34">
        <f>1.5</f>
        <v>1.5</v>
      </c>
      <c r="D57" s="23">
        <v>100</v>
      </c>
      <c r="E57" s="24">
        <v>500</v>
      </c>
      <c r="F57" s="24">
        <f t="shared" ref="F57:F72" si="7">E57*D57</f>
        <v>50000</v>
      </c>
      <c r="G57" s="24">
        <f t="shared" ref="G57:H73" si="8">F57</f>
        <v>50000</v>
      </c>
      <c r="H57" s="24">
        <f t="shared" si="8"/>
        <v>50000</v>
      </c>
      <c r="I57" s="24"/>
    </row>
    <row r="58" spans="1:9" ht="15.75">
      <c r="A58" s="31"/>
      <c r="B58" s="40" t="s">
        <v>40</v>
      </c>
      <c r="C58" s="34">
        <f t="shared" ref="C58:C73" si="9">1.5</f>
        <v>1.5</v>
      </c>
      <c r="D58" s="23">
        <v>100</v>
      </c>
      <c r="E58" s="24">
        <v>500</v>
      </c>
      <c r="F58" s="24">
        <f t="shared" si="7"/>
        <v>50000</v>
      </c>
      <c r="G58" s="24">
        <f t="shared" si="8"/>
        <v>50000</v>
      </c>
      <c r="H58" s="24">
        <f t="shared" si="8"/>
        <v>50000</v>
      </c>
      <c r="I58" s="24"/>
    </row>
    <row r="59" spans="1:9" ht="15.75">
      <c r="A59" s="31"/>
      <c r="B59" s="24" t="s">
        <v>28</v>
      </c>
      <c r="C59" s="34">
        <f t="shared" si="9"/>
        <v>1.5</v>
      </c>
      <c r="D59" s="23">
        <v>3</v>
      </c>
      <c r="E59" s="24">
        <v>2500</v>
      </c>
      <c r="F59" s="24">
        <f t="shared" si="7"/>
        <v>7500</v>
      </c>
      <c r="G59" s="24">
        <f t="shared" si="8"/>
        <v>7500</v>
      </c>
      <c r="H59" s="24">
        <f t="shared" si="8"/>
        <v>7500</v>
      </c>
      <c r="I59" s="24"/>
    </row>
    <row r="60" spans="1:9" ht="15.75">
      <c r="A60" s="31"/>
      <c r="B60" s="24" t="s">
        <v>29</v>
      </c>
      <c r="C60" s="34">
        <f t="shared" si="9"/>
        <v>1.5</v>
      </c>
      <c r="D60" s="23">
        <v>2</v>
      </c>
      <c r="E60" s="24">
        <v>1200</v>
      </c>
      <c r="F60" s="24">
        <f t="shared" si="7"/>
        <v>2400</v>
      </c>
      <c r="G60" s="24">
        <f t="shared" si="8"/>
        <v>2400</v>
      </c>
      <c r="H60" s="24">
        <f t="shared" si="8"/>
        <v>2400</v>
      </c>
      <c r="I60" s="24"/>
    </row>
    <row r="61" spans="1:9" ht="15.75">
      <c r="A61" s="31"/>
      <c r="B61" s="24" t="s">
        <v>44</v>
      </c>
      <c r="C61" s="34">
        <f t="shared" si="9"/>
        <v>1.5</v>
      </c>
      <c r="D61" s="23">
        <v>25</v>
      </c>
      <c r="E61" s="24">
        <v>5500</v>
      </c>
      <c r="F61" s="24">
        <f t="shared" si="7"/>
        <v>137500</v>
      </c>
      <c r="G61" s="24">
        <f t="shared" si="8"/>
        <v>137500</v>
      </c>
      <c r="H61" s="24">
        <f t="shared" si="8"/>
        <v>137500</v>
      </c>
      <c r="I61" s="24"/>
    </row>
    <row r="62" spans="1:9" ht="15.75">
      <c r="A62" s="31"/>
      <c r="B62" s="24" t="s">
        <v>45</v>
      </c>
      <c r="C62" s="34">
        <f t="shared" si="9"/>
        <v>1.5</v>
      </c>
      <c r="D62" s="23">
        <v>50</v>
      </c>
      <c r="E62" s="24">
        <v>500</v>
      </c>
      <c r="F62" s="24">
        <f t="shared" si="7"/>
        <v>25000</v>
      </c>
      <c r="G62" s="24">
        <f t="shared" si="8"/>
        <v>25000</v>
      </c>
      <c r="H62" s="24">
        <f t="shared" si="8"/>
        <v>25000</v>
      </c>
      <c r="I62" s="24"/>
    </row>
    <row r="63" spans="1:9" ht="15.75">
      <c r="A63" s="31"/>
      <c r="B63" s="24" t="s">
        <v>30</v>
      </c>
      <c r="C63" s="34">
        <f t="shared" si="9"/>
        <v>1.5</v>
      </c>
      <c r="D63" s="23">
        <v>10</v>
      </c>
      <c r="E63" s="24">
        <v>950</v>
      </c>
      <c r="F63" s="24">
        <f t="shared" si="7"/>
        <v>9500</v>
      </c>
      <c r="G63" s="24">
        <f t="shared" si="8"/>
        <v>9500</v>
      </c>
      <c r="H63" s="24">
        <f t="shared" si="8"/>
        <v>9500</v>
      </c>
      <c r="I63" s="24"/>
    </row>
    <row r="64" spans="1:9" ht="15.75">
      <c r="A64" s="31"/>
      <c r="B64" s="24" t="s">
        <v>31</v>
      </c>
      <c r="C64" s="34">
        <f t="shared" si="9"/>
        <v>1.5</v>
      </c>
      <c r="D64" s="23">
        <v>150</v>
      </c>
      <c r="E64" s="24">
        <v>750</v>
      </c>
      <c r="F64" s="24">
        <f t="shared" si="7"/>
        <v>112500</v>
      </c>
      <c r="G64" s="24">
        <f t="shared" si="8"/>
        <v>112500</v>
      </c>
      <c r="H64" s="24">
        <f t="shared" si="8"/>
        <v>112500</v>
      </c>
      <c r="I64" s="24"/>
    </row>
    <row r="65" spans="1:9" ht="15.75">
      <c r="A65" s="31"/>
      <c r="B65" s="42" t="s">
        <v>49</v>
      </c>
      <c r="C65" s="34">
        <f t="shared" si="9"/>
        <v>1.5</v>
      </c>
      <c r="D65" s="23">
        <v>60</v>
      </c>
      <c r="E65" s="24">
        <v>2500</v>
      </c>
      <c r="F65" s="24">
        <f t="shared" si="7"/>
        <v>150000</v>
      </c>
      <c r="G65" s="24">
        <f t="shared" si="8"/>
        <v>150000</v>
      </c>
      <c r="H65" s="24">
        <f t="shared" si="8"/>
        <v>150000</v>
      </c>
      <c r="I65" s="24"/>
    </row>
    <row r="66" spans="1:9" ht="15.75">
      <c r="A66" s="31"/>
      <c r="B66" s="24" t="s">
        <v>32</v>
      </c>
      <c r="C66" s="34">
        <f t="shared" si="9"/>
        <v>1.5</v>
      </c>
      <c r="D66" s="23">
        <v>150</v>
      </c>
      <c r="E66" s="24">
        <v>750</v>
      </c>
      <c r="F66" s="24">
        <f t="shared" si="7"/>
        <v>112500</v>
      </c>
      <c r="G66" s="24">
        <f t="shared" si="8"/>
        <v>112500</v>
      </c>
      <c r="H66" s="24">
        <f t="shared" si="8"/>
        <v>112500</v>
      </c>
      <c r="I66" s="24"/>
    </row>
    <row r="67" spans="1:9" ht="15.75">
      <c r="A67" s="31"/>
      <c r="B67" s="24" t="s">
        <v>50</v>
      </c>
      <c r="C67" s="34">
        <f t="shared" si="9"/>
        <v>1.5</v>
      </c>
      <c r="D67" s="23">
        <v>10</v>
      </c>
      <c r="E67" s="24">
        <v>2500</v>
      </c>
      <c r="F67" s="24">
        <f t="shared" si="7"/>
        <v>25000</v>
      </c>
      <c r="G67" s="24">
        <f t="shared" si="8"/>
        <v>25000</v>
      </c>
      <c r="H67" s="24">
        <f t="shared" si="8"/>
        <v>25000</v>
      </c>
      <c r="I67" s="24"/>
    </row>
    <row r="68" spans="1:9" ht="15.75">
      <c r="A68" s="31"/>
      <c r="B68" s="24" t="s">
        <v>34</v>
      </c>
      <c r="C68" s="34">
        <f t="shared" si="9"/>
        <v>1.5</v>
      </c>
      <c r="D68" s="23">
        <v>1</v>
      </c>
      <c r="E68" s="24">
        <v>1500</v>
      </c>
      <c r="F68" s="24">
        <f t="shared" si="7"/>
        <v>1500</v>
      </c>
      <c r="G68" s="24">
        <f t="shared" si="8"/>
        <v>1500</v>
      </c>
      <c r="H68" s="24">
        <f t="shared" si="8"/>
        <v>1500</v>
      </c>
      <c r="I68" s="24"/>
    </row>
    <row r="69" spans="1:9" ht="15.75">
      <c r="A69" s="31"/>
      <c r="B69" s="24" t="s">
        <v>51</v>
      </c>
      <c r="C69" s="34">
        <f t="shared" si="9"/>
        <v>1.5</v>
      </c>
      <c r="D69" s="23">
        <v>8</v>
      </c>
      <c r="E69" s="24">
        <v>2500</v>
      </c>
      <c r="F69" s="24">
        <f t="shared" si="7"/>
        <v>20000</v>
      </c>
      <c r="G69" s="24">
        <f t="shared" si="8"/>
        <v>20000</v>
      </c>
      <c r="H69" s="24">
        <f t="shared" si="8"/>
        <v>20000</v>
      </c>
      <c r="I69" s="24"/>
    </row>
    <row r="70" spans="1:9" ht="15.75">
      <c r="A70" s="31"/>
      <c r="B70" s="24" t="s">
        <v>52</v>
      </c>
      <c r="C70" s="34">
        <f t="shared" si="9"/>
        <v>1.5</v>
      </c>
      <c r="D70" s="23">
        <v>8</v>
      </c>
      <c r="E70" s="24">
        <v>2500</v>
      </c>
      <c r="F70" s="24">
        <f t="shared" si="7"/>
        <v>20000</v>
      </c>
      <c r="G70" s="24">
        <f t="shared" si="8"/>
        <v>20000</v>
      </c>
      <c r="H70" s="24">
        <f t="shared" si="8"/>
        <v>20000</v>
      </c>
      <c r="I70" s="24"/>
    </row>
    <row r="71" spans="1:9" ht="15.75">
      <c r="A71" s="31"/>
      <c r="B71" s="24" t="s">
        <v>36</v>
      </c>
      <c r="C71" s="34">
        <f t="shared" si="9"/>
        <v>1.5</v>
      </c>
      <c r="D71" s="23">
        <v>1</v>
      </c>
      <c r="E71" s="24">
        <v>3700</v>
      </c>
      <c r="F71" s="24">
        <f t="shared" si="7"/>
        <v>3700</v>
      </c>
      <c r="G71" s="24">
        <f t="shared" si="8"/>
        <v>3700</v>
      </c>
      <c r="H71" s="24">
        <f t="shared" si="8"/>
        <v>3700</v>
      </c>
      <c r="I71" s="24"/>
    </row>
    <row r="72" spans="1:9" ht="15.75">
      <c r="A72" s="31"/>
      <c r="B72" s="24" t="s">
        <v>37</v>
      </c>
      <c r="C72" s="34">
        <v>1.5</v>
      </c>
      <c r="D72" s="23">
        <v>2</v>
      </c>
      <c r="E72" s="24">
        <v>25000</v>
      </c>
      <c r="F72" s="24">
        <f t="shared" si="7"/>
        <v>50000</v>
      </c>
      <c r="G72" s="24">
        <f t="shared" si="8"/>
        <v>50000</v>
      </c>
      <c r="H72" s="24">
        <f t="shared" si="8"/>
        <v>50000</v>
      </c>
      <c r="I72" s="24"/>
    </row>
    <row r="73" spans="1:9" ht="15.75">
      <c r="A73" s="35"/>
      <c r="B73" s="36" t="s">
        <v>38</v>
      </c>
      <c r="C73" s="37">
        <f t="shared" si="9"/>
        <v>1.5</v>
      </c>
      <c r="D73" s="36"/>
      <c r="E73" s="36"/>
      <c r="F73" s="36">
        <f>SUM(F57:F72)</f>
        <v>777100</v>
      </c>
      <c r="G73" s="36">
        <f t="shared" si="8"/>
        <v>777100</v>
      </c>
      <c r="H73" s="36">
        <f t="shared" si="8"/>
        <v>777100</v>
      </c>
      <c r="I73" s="36"/>
    </row>
    <row r="74" spans="1:9" ht="15.75">
      <c r="A74" s="31"/>
      <c r="B74" s="32" t="s">
        <v>53</v>
      </c>
      <c r="C74" s="41"/>
      <c r="D74" s="41"/>
      <c r="E74" s="41"/>
      <c r="F74" s="41"/>
      <c r="G74" s="41"/>
      <c r="H74" s="41"/>
      <c r="I74" s="41"/>
    </row>
    <row r="75" spans="1:9" ht="15.75">
      <c r="A75" s="31"/>
      <c r="B75" s="40" t="s">
        <v>40</v>
      </c>
      <c r="C75" s="34">
        <f t="shared" ref="C75:C80" si="10">1.6</f>
        <v>1.6</v>
      </c>
      <c r="D75" s="23">
        <v>100</v>
      </c>
      <c r="E75" s="24">
        <v>500</v>
      </c>
      <c r="F75" s="24">
        <f>E75*D75</f>
        <v>50000</v>
      </c>
      <c r="G75" s="24">
        <f t="shared" ref="G75:H81" si="11">F75</f>
        <v>50000</v>
      </c>
      <c r="H75" s="24">
        <f t="shared" si="11"/>
        <v>50000</v>
      </c>
      <c r="I75" s="24"/>
    </row>
    <row r="76" spans="1:9" ht="15.75">
      <c r="A76" s="31"/>
      <c r="B76" s="24" t="s">
        <v>27</v>
      </c>
      <c r="C76" s="34">
        <f t="shared" si="10"/>
        <v>1.6</v>
      </c>
      <c r="D76" s="23">
        <v>8</v>
      </c>
      <c r="E76" s="24">
        <v>5000</v>
      </c>
      <c r="F76" s="24">
        <f>E76*D76</f>
        <v>40000</v>
      </c>
      <c r="G76" s="24">
        <f t="shared" si="11"/>
        <v>40000</v>
      </c>
      <c r="H76" s="24">
        <f t="shared" si="11"/>
        <v>40000</v>
      </c>
      <c r="I76" s="24"/>
    </row>
    <row r="77" spans="1:9" ht="15.75">
      <c r="A77" s="31"/>
      <c r="B77" s="24" t="s">
        <v>31</v>
      </c>
      <c r="C77" s="34">
        <f t="shared" si="10"/>
        <v>1.6</v>
      </c>
      <c r="D77" s="23">
        <v>150</v>
      </c>
      <c r="E77" s="24">
        <v>750</v>
      </c>
      <c r="F77" s="24">
        <f>E77*D77</f>
        <v>112500</v>
      </c>
      <c r="G77" s="24">
        <f t="shared" si="11"/>
        <v>112500</v>
      </c>
      <c r="H77" s="24">
        <f t="shared" si="11"/>
        <v>112500</v>
      </c>
      <c r="I77" s="24"/>
    </row>
    <row r="78" spans="1:9" ht="15.75">
      <c r="A78" s="31"/>
      <c r="B78" s="43" t="s">
        <v>54</v>
      </c>
      <c r="C78" s="44">
        <f t="shared" si="10"/>
        <v>1.6</v>
      </c>
      <c r="D78" s="45">
        <v>2</v>
      </c>
      <c r="E78" s="43">
        <v>20000</v>
      </c>
      <c r="F78" s="43">
        <f>D78*E78</f>
        <v>40000</v>
      </c>
      <c r="G78" s="24">
        <f t="shared" si="11"/>
        <v>40000</v>
      </c>
      <c r="H78" s="24">
        <f t="shared" si="11"/>
        <v>40000</v>
      </c>
      <c r="I78" s="24"/>
    </row>
    <row r="79" spans="1:9" ht="15.75">
      <c r="A79" s="31"/>
      <c r="B79" s="24" t="s">
        <v>55</v>
      </c>
      <c r="C79" s="34">
        <f t="shared" si="10"/>
        <v>1.6</v>
      </c>
      <c r="D79" s="23">
        <v>6</v>
      </c>
      <c r="E79" s="24">
        <v>2500</v>
      </c>
      <c r="F79" s="24">
        <f>E79*D79</f>
        <v>15000</v>
      </c>
      <c r="G79" s="24">
        <f t="shared" si="11"/>
        <v>15000</v>
      </c>
      <c r="H79" s="24">
        <f t="shared" si="11"/>
        <v>15000</v>
      </c>
      <c r="I79" s="24"/>
    </row>
    <row r="80" spans="1:9" ht="15.75">
      <c r="A80" s="31"/>
      <c r="B80" s="24" t="s">
        <v>56</v>
      </c>
      <c r="C80" s="34">
        <f t="shared" si="10"/>
        <v>1.6</v>
      </c>
      <c r="D80" s="23">
        <v>10</v>
      </c>
      <c r="E80" s="24">
        <v>2500</v>
      </c>
      <c r="F80" s="24">
        <f>E80*D80</f>
        <v>25000</v>
      </c>
      <c r="G80" s="24">
        <f t="shared" si="11"/>
        <v>25000</v>
      </c>
      <c r="H80" s="24">
        <f t="shared" si="11"/>
        <v>25000</v>
      </c>
      <c r="I80" s="24"/>
    </row>
    <row r="81" spans="1:9" ht="15.75">
      <c r="A81" s="31"/>
      <c r="B81" s="24" t="s">
        <v>57</v>
      </c>
      <c r="C81" s="34">
        <v>16</v>
      </c>
      <c r="D81" s="23">
        <v>4</v>
      </c>
      <c r="E81" s="24">
        <v>5000</v>
      </c>
      <c r="F81" s="24">
        <f>E81*D81</f>
        <v>20000</v>
      </c>
      <c r="G81" s="24">
        <f t="shared" si="11"/>
        <v>20000</v>
      </c>
      <c r="H81" s="24">
        <f t="shared" si="11"/>
        <v>20000</v>
      </c>
      <c r="I81" s="24"/>
    </row>
    <row r="82" spans="1:9" ht="15.75">
      <c r="A82" s="35"/>
      <c r="B82" s="36" t="s">
        <v>38</v>
      </c>
      <c r="C82" s="37">
        <f>1.6</f>
        <v>1.6</v>
      </c>
      <c r="D82" s="36"/>
      <c r="E82" s="36"/>
      <c r="F82" s="36">
        <f>SUM(F75:F81)</f>
        <v>302500</v>
      </c>
      <c r="G82" s="36">
        <f>SUM(G75:G81)</f>
        <v>302500</v>
      </c>
      <c r="H82" s="36">
        <f>SUM(H75:H81)</f>
        <v>302500</v>
      </c>
      <c r="I82" s="36"/>
    </row>
    <row r="83" spans="1:9" ht="15.75">
      <c r="A83" s="31"/>
      <c r="B83" s="32" t="s">
        <v>58</v>
      </c>
      <c r="C83" s="41"/>
      <c r="D83" s="41"/>
      <c r="E83" s="41"/>
      <c r="F83" s="41"/>
      <c r="G83" s="41"/>
      <c r="H83" s="41"/>
      <c r="I83" s="41"/>
    </row>
    <row r="84" spans="1:9" ht="15.75">
      <c r="A84" s="31"/>
      <c r="B84" s="40" t="s">
        <v>40</v>
      </c>
      <c r="C84" s="34">
        <v>1.8</v>
      </c>
      <c r="D84" s="23">
        <v>40</v>
      </c>
      <c r="E84" s="24">
        <v>300</v>
      </c>
      <c r="F84" s="24">
        <f t="shared" ref="F84:F94" si="12">E84*D84</f>
        <v>12000</v>
      </c>
      <c r="G84" s="24">
        <f t="shared" ref="G84:H94" si="13">F84</f>
        <v>12000</v>
      </c>
      <c r="H84" s="24">
        <f t="shared" si="13"/>
        <v>12000</v>
      </c>
      <c r="I84" s="24"/>
    </row>
    <row r="85" spans="1:9" ht="15.75">
      <c r="A85" s="31"/>
      <c r="B85" s="24" t="s">
        <v>27</v>
      </c>
      <c r="C85" s="34">
        <v>1.8</v>
      </c>
      <c r="D85" s="23">
        <v>2</v>
      </c>
      <c r="E85" s="24">
        <v>5000</v>
      </c>
      <c r="F85" s="24">
        <f t="shared" si="12"/>
        <v>10000</v>
      </c>
      <c r="G85" s="24">
        <f t="shared" si="13"/>
        <v>10000</v>
      </c>
      <c r="H85" s="24">
        <f t="shared" si="13"/>
        <v>10000</v>
      </c>
      <c r="I85" s="24"/>
    </row>
    <row r="86" spans="1:9" ht="15.75">
      <c r="A86" s="31"/>
      <c r="B86" s="24" t="s">
        <v>36</v>
      </c>
      <c r="C86" s="34">
        <v>1.8</v>
      </c>
      <c r="D86" s="23">
        <v>2</v>
      </c>
      <c r="E86" s="24">
        <v>3700</v>
      </c>
      <c r="F86" s="24">
        <f t="shared" si="12"/>
        <v>7400</v>
      </c>
      <c r="G86" s="24">
        <f t="shared" si="13"/>
        <v>7400</v>
      </c>
      <c r="H86" s="24">
        <f t="shared" si="13"/>
        <v>7400</v>
      </c>
      <c r="I86" s="24"/>
    </row>
    <row r="87" spans="1:9" ht="15.75">
      <c r="A87" s="31"/>
      <c r="B87" s="24" t="s">
        <v>59</v>
      </c>
      <c r="C87" s="34">
        <v>1.8</v>
      </c>
      <c r="D87" s="23">
        <v>100</v>
      </c>
      <c r="E87" s="24">
        <v>750</v>
      </c>
      <c r="F87" s="24">
        <f t="shared" si="12"/>
        <v>75000</v>
      </c>
      <c r="G87" s="24">
        <f t="shared" si="13"/>
        <v>75000</v>
      </c>
      <c r="H87" s="24">
        <f t="shared" si="13"/>
        <v>75000</v>
      </c>
      <c r="I87" s="24"/>
    </row>
    <row r="88" spans="1:9" ht="15.75">
      <c r="A88" s="31"/>
      <c r="B88" s="24" t="s">
        <v>60</v>
      </c>
      <c r="C88" s="34">
        <v>1.8</v>
      </c>
      <c r="D88" s="23">
        <v>2</v>
      </c>
      <c r="E88" s="24">
        <v>20000</v>
      </c>
      <c r="F88" s="24">
        <f t="shared" si="12"/>
        <v>40000</v>
      </c>
      <c r="G88" s="24">
        <f t="shared" si="13"/>
        <v>40000</v>
      </c>
      <c r="H88" s="24">
        <f t="shared" si="13"/>
        <v>40000</v>
      </c>
      <c r="I88" s="24"/>
    </row>
    <row r="89" spans="1:9" ht="15.75">
      <c r="A89" s="31"/>
      <c r="B89" s="24" t="s">
        <v>56</v>
      </c>
      <c r="C89" s="34">
        <v>1.8</v>
      </c>
      <c r="D89" s="23">
        <v>10</v>
      </c>
      <c r="E89" s="24">
        <v>2500</v>
      </c>
      <c r="F89" s="24">
        <f t="shared" si="12"/>
        <v>25000</v>
      </c>
      <c r="G89" s="24">
        <f t="shared" si="13"/>
        <v>25000</v>
      </c>
      <c r="H89" s="24">
        <f t="shared" si="13"/>
        <v>25000</v>
      </c>
      <c r="I89" s="24"/>
    </row>
    <row r="90" spans="1:9" ht="15.75">
      <c r="A90" s="31"/>
      <c r="B90" s="24" t="s">
        <v>61</v>
      </c>
      <c r="C90" s="34">
        <v>1.8</v>
      </c>
      <c r="D90" s="23">
        <v>100</v>
      </c>
      <c r="E90" s="24">
        <v>2500</v>
      </c>
      <c r="F90" s="24">
        <f t="shared" si="12"/>
        <v>250000</v>
      </c>
      <c r="G90" s="24">
        <f t="shared" si="13"/>
        <v>250000</v>
      </c>
      <c r="H90" s="24">
        <f t="shared" si="13"/>
        <v>250000</v>
      </c>
      <c r="I90" s="24"/>
    </row>
    <row r="91" spans="1:9" ht="15.75">
      <c r="A91" s="31"/>
      <c r="B91" s="24" t="s">
        <v>62</v>
      </c>
      <c r="C91" s="34">
        <v>1.8</v>
      </c>
      <c r="D91" s="23">
        <v>2</v>
      </c>
      <c r="E91" s="24">
        <v>25000</v>
      </c>
      <c r="F91" s="24">
        <f t="shared" si="12"/>
        <v>50000</v>
      </c>
      <c r="G91" s="24">
        <f t="shared" si="13"/>
        <v>50000</v>
      </c>
      <c r="H91" s="24">
        <f t="shared" si="13"/>
        <v>50000</v>
      </c>
      <c r="I91" s="24"/>
    </row>
    <row r="92" spans="1:9" ht="15.75">
      <c r="A92" s="31"/>
      <c r="B92" s="24" t="s">
        <v>63</v>
      </c>
      <c r="C92" s="34">
        <v>1.8</v>
      </c>
      <c r="D92" s="23">
        <v>1</v>
      </c>
      <c r="E92" s="24">
        <v>25000</v>
      </c>
      <c r="F92" s="24">
        <f t="shared" si="12"/>
        <v>25000</v>
      </c>
      <c r="G92" s="24">
        <f t="shared" si="13"/>
        <v>25000</v>
      </c>
      <c r="H92" s="24">
        <f t="shared" si="13"/>
        <v>25000</v>
      </c>
      <c r="I92" s="24"/>
    </row>
    <row r="93" spans="1:9" ht="15.75">
      <c r="A93" s="31"/>
      <c r="B93" s="24" t="s">
        <v>64</v>
      </c>
      <c r="C93" s="34">
        <v>1.8</v>
      </c>
      <c r="D93" s="23">
        <v>2</v>
      </c>
      <c r="E93" s="24">
        <v>5000</v>
      </c>
      <c r="F93" s="24">
        <f t="shared" si="12"/>
        <v>10000</v>
      </c>
      <c r="G93" s="24">
        <f t="shared" si="13"/>
        <v>10000</v>
      </c>
      <c r="H93" s="24">
        <f t="shared" si="13"/>
        <v>10000</v>
      </c>
      <c r="I93" s="24"/>
    </row>
    <row r="94" spans="1:9" ht="15.75">
      <c r="A94" s="31"/>
      <c r="B94" s="24" t="s">
        <v>65</v>
      </c>
      <c r="C94" s="34">
        <v>1.8</v>
      </c>
      <c r="D94" s="23">
        <v>15</v>
      </c>
      <c r="E94" s="24">
        <v>10000</v>
      </c>
      <c r="F94" s="24">
        <f t="shared" si="12"/>
        <v>150000</v>
      </c>
      <c r="G94" s="24">
        <f t="shared" si="13"/>
        <v>150000</v>
      </c>
      <c r="H94" s="24">
        <f t="shared" si="13"/>
        <v>150000</v>
      </c>
      <c r="I94" s="24"/>
    </row>
    <row r="95" spans="1:9" ht="15.75">
      <c r="A95" s="35"/>
      <c r="B95" s="36" t="s">
        <v>38</v>
      </c>
      <c r="C95" s="37"/>
      <c r="D95" s="36"/>
      <c r="E95" s="36"/>
      <c r="F95" s="36">
        <f>SUM(F84:F94)</f>
        <v>654400</v>
      </c>
      <c r="G95" s="36">
        <f>SUM(G84:G94)</f>
        <v>654400</v>
      </c>
      <c r="H95" s="36">
        <f>SUM(H84:H94)</f>
        <v>654400</v>
      </c>
      <c r="I95" s="36"/>
    </row>
    <row r="96" spans="1:9" ht="15.75">
      <c r="A96" s="25"/>
      <c r="B96" s="26" t="s">
        <v>66</v>
      </c>
      <c r="C96" s="26"/>
      <c r="D96" s="26"/>
      <c r="E96" s="27"/>
      <c r="F96" s="28">
        <f>F95+F82+F73+F55+F40+F28</f>
        <v>2651550</v>
      </c>
      <c r="G96" s="28">
        <f>G95+G82+G73+G55+G40+G28</f>
        <v>2651550</v>
      </c>
      <c r="H96" s="28"/>
      <c r="I96" s="28"/>
    </row>
    <row r="97" spans="1:9" ht="15.75">
      <c r="A97" s="31"/>
      <c r="B97" s="46" t="s">
        <v>67</v>
      </c>
      <c r="C97" s="47"/>
      <c r="D97" s="47"/>
      <c r="E97" s="47"/>
      <c r="F97" s="47"/>
      <c r="G97" s="47"/>
      <c r="H97" s="47"/>
      <c r="I97" s="47"/>
    </row>
    <row r="98" spans="1:9" ht="15.75">
      <c r="A98" s="31"/>
      <c r="B98" s="39" t="s">
        <v>68</v>
      </c>
      <c r="C98" s="39"/>
      <c r="D98" s="39"/>
      <c r="E98" s="39"/>
      <c r="F98" s="39"/>
      <c r="G98" s="39"/>
      <c r="H98" s="39"/>
      <c r="I98" s="39"/>
    </row>
    <row r="99" spans="1:9" ht="15.75">
      <c r="A99" s="31"/>
      <c r="B99" s="24" t="s">
        <v>69</v>
      </c>
      <c r="C99" s="34">
        <v>2.1</v>
      </c>
      <c r="D99" s="23">
        <v>50</v>
      </c>
      <c r="E99" s="24">
        <v>2500</v>
      </c>
      <c r="F99" s="24">
        <f t="shared" ref="F99:F112" si="14">E99*D99</f>
        <v>125000</v>
      </c>
      <c r="G99" s="24">
        <f t="shared" ref="G99:H112" si="15">F99</f>
        <v>125000</v>
      </c>
      <c r="H99" s="24">
        <f t="shared" si="15"/>
        <v>125000</v>
      </c>
      <c r="I99" s="24"/>
    </row>
    <row r="100" spans="1:9" ht="15.75">
      <c r="A100" s="31"/>
      <c r="B100" s="40" t="s">
        <v>40</v>
      </c>
      <c r="C100" s="34">
        <v>2.1</v>
      </c>
      <c r="D100" s="23">
        <v>50</v>
      </c>
      <c r="E100" s="24">
        <v>1000</v>
      </c>
      <c r="F100" s="24">
        <f t="shared" si="14"/>
        <v>50000</v>
      </c>
      <c r="G100" s="24">
        <f t="shared" si="15"/>
        <v>50000</v>
      </c>
      <c r="H100" s="24">
        <f t="shared" si="15"/>
        <v>50000</v>
      </c>
      <c r="I100" s="24"/>
    </row>
    <row r="101" spans="1:9" ht="15.75">
      <c r="A101" s="31"/>
      <c r="B101" s="24" t="s">
        <v>28</v>
      </c>
      <c r="C101" s="34">
        <v>2.1</v>
      </c>
      <c r="D101" s="23">
        <v>5</v>
      </c>
      <c r="E101" s="24">
        <v>2500</v>
      </c>
      <c r="F101" s="24">
        <f t="shared" si="14"/>
        <v>12500</v>
      </c>
      <c r="G101" s="24">
        <f t="shared" si="15"/>
        <v>12500</v>
      </c>
      <c r="H101" s="24">
        <f t="shared" si="15"/>
        <v>12500</v>
      </c>
      <c r="I101" s="24"/>
    </row>
    <row r="102" spans="1:9" ht="15.75">
      <c r="A102" s="31"/>
      <c r="B102" s="24" t="s">
        <v>29</v>
      </c>
      <c r="C102" s="34">
        <v>2.1</v>
      </c>
      <c r="D102" s="23">
        <v>1</v>
      </c>
      <c r="E102" s="24">
        <v>1200</v>
      </c>
      <c r="F102" s="24">
        <f t="shared" si="14"/>
        <v>1200</v>
      </c>
      <c r="G102" s="24">
        <f t="shared" si="15"/>
        <v>1200</v>
      </c>
      <c r="H102" s="24">
        <f t="shared" si="15"/>
        <v>1200</v>
      </c>
      <c r="I102" s="24"/>
    </row>
    <row r="103" spans="1:9" ht="15.75">
      <c r="A103" s="31"/>
      <c r="B103" s="24" t="s">
        <v>44</v>
      </c>
      <c r="C103" s="34">
        <v>2.1</v>
      </c>
      <c r="D103" s="23">
        <v>1</v>
      </c>
      <c r="E103" s="24">
        <v>5500</v>
      </c>
      <c r="F103" s="24">
        <f t="shared" si="14"/>
        <v>5500</v>
      </c>
      <c r="G103" s="24">
        <f t="shared" si="15"/>
        <v>5500</v>
      </c>
      <c r="H103" s="24">
        <f t="shared" si="15"/>
        <v>5500</v>
      </c>
      <c r="I103" s="24"/>
    </row>
    <row r="104" spans="1:9" ht="15.75">
      <c r="A104" s="31"/>
      <c r="B104" s="24" t="s">
        <v>45</v>
      </c>
      <c r="C104" s="34">
        <v>2.1</v>
      </c>
      <c r="D104" s="23">
        <v>50</v>
      </c>
      <c r="E104" s="24">
        <v>500</v>
      </c>
      <c r="F104" s="24">
        <f t="shared" si="14"/>
        <v>25000</v>
      </c>
      <c r="G104" s="24">
        <f t="shared" si="15"/>
        <v>25000</v>
      </c>
      <c r="H104" s="24">
        <f t="shared" si="15"/>
        <v>25000</v>
      </c>
      <c r="I104" s="24"/>
    </row>
    <row r="105" spans="1:9" ht="15.75">
      <c r="A105" s="31"/>
      <c r="B105" s="24" t="s">
        <v>30</v>
      </c>
      <c r="C105" s="34">
        <v>2.1</v>
      </c>
      <c r="D105" s="23">
        <v>1</v>
      </c>
      <c r="E105" s="24">
        <v>950</v>
      </c>
      <c r="F105" s="24">
        <f t="shared" si="14"/>
        <v>950</v>
      </c>
      <c r="G105" s="24">
        <f t="shared" si="15"/>
        <v>950</v>
      </c>
      <c r="H105" s="24">
        <f t="shared" si="15"/>
        <v>950</v>
      </c>
      <c r="I105" s="24"/>
    </row>
    <row r="106" spans="1:9" ht="15.75">
      <c r="A106" s="31"/>
      <c r="B106" s="24" t="s">
        <v>31</v>
      </c>
      <c r="C106" s="34">
        <v>2.1</v>
      </c>
      <c r="D106" s="23">
        <v>40</v>
      </c>
      <c r="E106" s="24">
        <v>750</v>
      </c>
      <c r="F106" s="24">
        <f t="shared" si="14"/>
        <v>30000</v>
      </c>
      <c r="G106" s="24">
        <f t="shared" si="15"/>
        <v>30000</v>
      </c>
      <c r="H106" s="24">
        <f t="shared" si="15"/>
        <v>30000</v>
      </c>
      <c r="I106" s="24"/>
    </row>
    <row r="107" spans="1:9" ht="15.75">
      <c r="A107" s="31"/>
      <c r="B107" s="24" t="s">
        <v>70</v>
      </c>
      <c r="C107" s="34">
        <v>2.1</v>
      </c>
      <c r="D107" s="23">
        <v>10</v>
      </c>
      <c r="E107" s="24">
        <v>2500</v>
      </c>
      <c r="F107" s="24">
        <f t="shared" si="14"/>
        <v>25000</v>
      </c>
      <c r="G107" s="24">
        <f t="shared" si="15"/>
        <v>25000</v>
      </c>
      <c r="H107" s="24">
        <f t="shared" si="15"/>
        <v>25000</v>
      </c>
      <c r="I107" s="24"/>
    </row>
    <row r="108" spans="1:9" ht="15.75">
      <c r="A108" s="31"/>
      <c r="B108" s="24" t="s">
        <v>62</v>
      </c>
      <c r="C108" s="34">
        <v>2.1</v>
      </c>
      <c r="D108" s="23">
        <v>2</v>
      </c>
      <c r="E108" s="24">
        <v>25000</v>
      </c>
      <c r="F108" s="24">
        <f t="shared" si="14"/>
        <v>50000</v>
      </c>
      <c r="G108" s="24">
        <f t="shared" si="15"/>
        <v>50000</v>
      </c>
      <c r="H108" s="24">
        <f t="shared" si="15"/>
        <v>50000</v>
      </c>
      <c r="I108" s="24"/>
    </row>
    <row r="109" spans="1:9" ht="15.75">
      <c r="A109" s="31"/>
      <c r="B109" s="24" t="s">
        <v>71</v>
      </c>
      <c r="C109" s="34">
        <v>2.1</v>
      </c>
      <c r="D109" s="23">
        <v>1</v>
      </c>
      <c r="E109" s="24">
        <v>5000</v>
      </c>
      <c r="F109" s="24">
        <f t="shared" si="14"/>
        <v>5000</v>
      </c>
      <c r="G109" s="24">
        <f t="shared" si="15"/>
        <v>5000</v>
      </c>
      <c r="H109" s="24">
        <f t="shared" si="15"/>
        <v>5000</v>
      </c>
      <c r="I109" s="24"/>
    </row>
    <row r="110" spans="1:9" ht="15.75">
      <c r="A110" s="31"/>
      <c r="B110" s="24" t="s">
        <v>72</v>
      </c>
      <c r="C110" s="34">
        <v>2.1</v>
      </c>
      <c r="D110" s="23">
        <v>50</v>
      </c>
      <c r="E110" s="24">
        <v>500</v>
      </c>
      <c r="F110" s="24">
        <f t="shared" si="14"/>
        <v>25000</v>
      </c>
      <c r="G110" s="24">
        <f t="shared" si="15"/>
        <v>25000</v>
      </c>
      <c r="H110" s="24">
        <f t="shared" si="15"/>
        <v>25000</v>
      </c>
      <c r="I110" s="24"/>
    </row>
    <row r="111" spans="1:9" ht="15.75">
      <c r="A111" s="31"/>
      <c r="B111" s="24" t="s">
        <v>47</v>
      </c>
      <c r="C111" s="34">
        <v>2.1</v>
      </c>
      <c r="D111" s="23">
        <v>50</v>
      </c>
      <c r="E111" s="24">
        <v>2500</v>
      </c>
      <c r="F111" s="24">
        <f t="shared" si="14"/>
        <v>125000</v>
      </c>
      <c r="G111" s="24">
        <f t="shared" si="15"/>
        <v>125000</v>
      </c>
      <c r="H111" s="24">
        <f t="shared" si="15"/>
        <v>125000</v>
      </c>
      <c r="I111" s="24"/>
    </row>
    <row r="112" spans="1:9" ht="15.75">
      <c r="A112" s="31"/>
      <c r="B112" s="24" t="s">
        <v>37</v>
      </c>
      <c r="C112" s="34">
        <v>2.1</v>
      </c>
      <c r="D112" s="23">
        <v>2</v>
      </c>
      <c r="E112" s="24">
        <v>25000</v>
      </c>
      <c r="F112" s="24">
        <f t="shared" si="14"/>
        <v>50000</v>
      </c>
      <c r="G112" s="24">
        <f t="shared" si="15"/>
        <v>50000</v>
      </c>
      <c r="H112" s="24">
        <f t="shared" si="15"/>
        <v>50000</v>
      </c>
      <c r="I112" s="24"/>
    </row>
    <row r="113" spans="1:9" ht="15.75">
      <c r="A113" s="35"/>
      <c r="B113" s="36" t="s">
        <v>38</v>
      </c>
      <c r="C113" s="37">
        <v>2.1</v>
      </c>
      <c r="D113" s="36"/>
      <c r="E113" s="36"/>
      <c r="F113" s="36">
        <f>SUM(F99:F112)</f>
        <v>530150</v>
      </c>
      <c r="G113" s="36">
        <f>SUM(G99:G112)</f>
        <v>530150</v>
      </c>
      <c r="H113" s="36">
        <f>SUM(H99:H112)</f>
        <v>530150</v>
      </c>
      <c r="I113" s="36"/>
    </row>
    <row r="114" spans="1:9" ht="15.75">
      <c r="A114" s="31"/>
      <c r="B114" s="32" t="s">
        <v>73</v>
      </c>
      <c r="C114" s="33"/>
      <c r="D114" s="39"/>
      <c r="E114" s="39"/>
      <c r="F114" s="39"/>
      <c r="G114" s="39"/>
      <c r="H114" s="39"/>
      <c r="I114" s="39"/>
    </row>
    <row r="115" spans="1:9" ht="15.75">
      <c r="A115" s="31"/>
      <c r="B115" s="40" t="s">
        <v>74</v>
      </c>
      <c r="C115" s="34">
        <v>2.2000000000000002</v>
      </c>
      <c r="D115" s="23">
        <v>40</v>
      </c>
      <c r="E115" s="24">
        <v>300</v>
      </c>
      <c r="F115" s="24">
        <f t="shared" ref="F115:F127" si="16">E115*D115</f>
        <v>12000</v>
      </c>
      <c r="G115" s="24">
        <f t="shared" ref="G115:H127" si="17">F115</f>
        <v>12000</v>
      </c>
      <c r="H115" s="24">
        <f t="shared" si="17"/>
        <v>12000</v>
      </c>
      <c r="I115" s="24"/>
    </row>
    <row r="116" spans="1:9" ht="15.75">
      <c r="A116" s="31"/>
      <c r="B116" s="24" t="s">
        <v>27</v>
      </c>
      <c r="C116" s="34">
        <v>2.2000000000000002</v>
      </c>
      <c r="D116" s="23">
        <v>2</v>
      </c>
      <c r="E116" s="24">
        <v>5000</v>
      </c>
      <c r="F116" s="24">
        <f t="shared" si="16"/>
        <v>10000</v>
      </c>
      <c r="G116" s="24">
        <f t="shared" si="17"/>
        <v>10000</v>
      </c>
      <c r="H116" s="24">
        <f t="shared" si="17"/>
        <v>10000</v>
      </c>
      <c r="I116" s="24"/>
    </row>
    <row r="117" spans="1:9" ht="15.75">
      <c r="A117" s="31"/>
      <c r="B117" s="24" t="s">
        <v>56</v>
      </c>
      <c r="C117" s="34">
        <v>2.2000000000000002</v>
      </c>
      <c r="D117" s="23">
        <v>10</v>
      </c>
      <c r="E117" s="24">
        <v>2500</v>
      </c>
      <c r="F117" s="24">
        <f t="shared" si="16"/>
        <v>25000</v>
      </c>
      <c r="G117" s="24">
        <f t="shared" si="17"/>
        <v>25000</v>
      </c>
      <c r="H117" s="24">
        <f t="shared" si="17"/>
        <v>25000</v>
      </c>
      <c r="I117" s="24"/>
    </row>
    <row r="118" spans="1:9" ht="15.75">
      <c r="A118" s="31"/>
      <c r="B118" s="24" t="s">
        <v>30</v>
      </c>
      <c r="C118" s="34">
        <v>2.2000000000000002</v>
      </c>
      <c r="D118" s="23">
        <v>1</v>
      </c>
      <c r="E118" s="24">
        <v>800</v>
      </c>
      <c r="F118" s="24">
        <f t="shared" si="16"/>
        <v>800</v>
      </c>
      <c r="G118" s="24">
        <f t="shared" si="17"/>
        <v>800</v>
      </c>
      <c r="H118" s="24">
        <f t="shared" si="17"/>
        <v>800</v>
      </c>
      <c r="I118" s="24"/>
    </row>
    <row r="119" spans="1:9" ht="15.75">
      <c r="A119" s="31"/>
      <c r="B119" s="24" t="s">
        <v>31</v>
      </c>
      <c r="C119" s="34">
        <v>2.2000000000000002</v>
      </c>
      <c r="D119" s="23">
        <v>100</v>
      </c>
      <c r="E119" s="24">
        <v>750</v>
      </c>
      <c r="F119" s="24">
        <f t="shared" si="16"/>
        <v>75000</v>
      </c>
      <c r="G119" s="24">
        <f t="shared" si="17"/>
        <v>75000</v>
      </c>
      <c r="H119" s="24">
        <f t="shared" si="17"/>
        <v>75000</v>
      </c>
      <c r="I119" s="24"/>
    </row>
    <row r="120" spans="1:9" ht="15.75">
      <c r="A120" s="31"/>
      <c r="B120" s="24" t="s">
        <v>75</v>
      </c>
      <c r="C120" s="34">
        <v>2.2000000000000002</v>
      </c>
      <c r="D120" s="23">
        <v>1</v>
      </c>
      <c r="E120" s="24">
        <v>20000</v>
      </c>
      <c r="F120" s="24">
        <f t="shared" si="16"/>
        <v>20000</v>
      </c>
      <c r="G120" s="24">
        <f t="shared" si="17"/>
        <v>20000</v>
      </c>
      <c r="H120" s="24">
        <f t="shared" si="17"/>
        <v>20000</v>
      </c>
      <c r="I120" s="24"/>
    </row>
    <row r="121" spans="1:9" ht="15.75">
      <c r="A121" s="31"/>
      <c r="B121" s="24" t="s">
        <v>32</v>
      </c>
      <c r="C121" s="34">
        <v>2.2000000000000002</v>
      </c>
      <c r="D121" s="23">
        <v>150</v>
      </c>
      <c r="E121" s="24">
        <v>750</v>
      </c>
      <c r="F121" s="24">
        <f t="shared" si="16"/>
        <v>112500</v>
      </c>
      <c r="G121" s="24">
        <f t="shared" si="17"/>
        <v>112500</v>
      </c>
      <c r="H121" s="24">
        <f t="shared" si="17"/>
        <v>112500</v>
      </c>
      <c r="I121" s="24"/>
    </row>
    <row r="122" spans="1:9" ht="15.75">
      <c r="A122" s="31"/>
      <c r="B122" s="24" t="s">
        <v>61</v>
      </c>
      <c r="C122" s="34">
        <v>2.2000000000000002</v>
      </c>
      <c r="D122" s="23">
        <v>100</v>
      </c>
      <c r="E122" s="24">
        <v>2500</v>
      </c>
      <c r="F122" s="24">
        <f t="shared" si="16"/>
        <v>250000</v>
      </c>
      <c r="G122" s="24">
        <f t="shared" si="17"/>
        <v>250000</v>
      </c>
      <c r="H122" s="24">
        <f t="shared" si="17"/>
        <v>250000</v>
      </c>
      <c r="I122" s="24"/>
    </row>
    <row r="123" spans="1:9" ht="15.75">
      <c r="A123" s="31"/>
      <c r="B123" s="24" t="s">
        <v>62</v>
      </c>
      <c r="C123" s="34">
        <v>2.2000000000000002</v>
      </c>
      <c r="D123" s="23">
        <v>3</v>
      </c>
      <c r="E123" s="24">
        <v>25000</v>
      </c>
      <c r="F123" s="24">
        <f t="shared" si="16"/>
        <v>75000</v>
      </c>
      <c r="G123" s="24">
        <f t="shared" si="17"/>
        <v>75000</v>
      </c>
      <c r="H123" s="24">
        <f t="shared" si="17"/>
        <v>75000</v>
      </c>
      <c r="I123" s="24"/>
    </row>
    <row r="124" spans="1:9" ht="15.75">
      <c r="A124" s="31"/>
      <c r="B124" s="24" t="s">
        <v>63</v>
      </c>
      <c r="C124" s="34">
        <v>2.2000000000000002</v>
      </c>
      <c r="D124" s="23">
        <v>1</v>
      </c>
      <c r="E124" s="24">
        <v>25000</v>
      </c>
      <c r="F124" s="24">
        <f t="shared" si="16"/>
        <v>25000</v>
      </c>
      <c r="G124" s="24">
        <f t="shared" si="17"/>
        <v>25000</v>
      </c>
      <c r="H124" s="24">
        <f t="shared" si="17"/>
        <v>25000</v>
      </c>
      <c r="I124" s="24"/>
    </row>
    <row r="125" spans="1:9" ht="15.75">
      <c r="A125" s="31"/>
      <c r="B125" s="24" t="s">
        <v>64</v>
      </c>
      <c r="C125" s="34">
        <v>2.2000000000000002</v>
      </c>
      <c r="D125" s="23">
        <v>1</v>
      </c>
      <c r="E125" s="24">
        <v>5000</v>
      </c>
      <c r="F125" s="24">
        <f t="shared" si="16"/>
        <v>5000</v>
      </c>
      <c r="G125" s="24">
        <f t="shared" si="17"/>
        <v>5000</v>
      </c>
      <c r="H125" s="24">
        <f t="shared" si="17"/>
        <v>5000</v>
      </c>
      <c r="I125" s="24"/>
    </row>
    <row r="126" spans="1:9" ht="15.75">
      <c r="A126" s="31"/>
      <c r="B126" s="24" t="s">
        <v>76</v>
      </c>
      <c r="C126" s="34">
        <v>2.2000000000000002</v>
      </c>
      <c r="D126" s="23">
        <v>10</v>
      </c>
      <c r="E126" s="24">
        <v>5000</v>
      </c>
      <c r="F126" s="24">
        <f t="shared" si="16"/>
        <v>50000</v>
      </c>
      <c r="G126" s="24">
        <f t="shared" si="17"/>
        <v>50000</v>
      </c>
      <c r="H126" s="24">
        <f t="shared" si="17"/>
        <v>50000</v>
      </c>
      <c r="I126" s="24"/>
    </row>
    <row r="127" spans="1:9" ht="15.75">
      <c r="A127" s="31"/>
      <c r="B127" s="24" t="s">
        <v>77</v>
      </c>
      <c r="C127" s="34">
        <v>2.2000000000000002</v>
      </c>
      <c r="D127" s="23">
        <v>18</v>
      </c>
      <c r="E127" s="24">
        <v>2500</v>
      </c>
      <c r="F127" s="24">
        <f t="shared" si="16"/>
        <v>45000</v>
      </c>
      <c r="G127" s="24">
        <f t="shared" si="17"/>
        <v>45000</v>
      </c>
      <c r="H127" s="24">
        <f t="shared" si="17"/>
        <v>45000</v>
      </c>
      <c r="I127" s="24"/>
    </row>
    <row r="128" spans="1:9" ht="15.75">
      <c r="A128" s="35"/>
      <c r="B128" s="36" t="s">
        <v>38</v>
      </c>
      <c r="C128" s="37">
        <v>2.2000000000000002</v>
      </c>
      <c r="D128" s="36"/>
      <c r="E128" s="36"/>
      <c r="F128" s="36">
        <f>SUM(F115:F127)</f>
        <v>705300</v>
      </c>
      <c r="G128" s="36">
        <f>SUM(G115:G127)</f>
        <v>705300</v>
      </c>
      <c r="H128" s="36">
        <f>SUM(H115:H127)</f>
        <v>705300</v>
      </c>
      <c r="I128" s="36"/>
    </row>
    <row r="129" spans="1:9" ht="15.75">
      <c r="A129" s="31"/>
      <c r="B129" s="38" t="s">
        <v>78</v>
      </c>
      <c r="C129" s="39"/>
      <c r="D129" s="39"/>
      <c r="E129" s="39"/>
      <c r="F129" s="39"/>
      <c r="G129" s="39"/>
      <c r="H129" s="39"/>
      <c r="I129" s="39"/>
    </row>
    <row r="130" spans="1:9" ht="15.75">
      <c r="A130" s="31"/>
      <c r="B130" s="40" t="s">
        <v>40</v>
      </c>
      <c r="C130" s="34">
        <v>2.2999999999999998</v>
      </c>
      <c r="D130" s="23">
        <v>24</v>
      </c>
      <c r="E130" s="24">
        <v>1000</v>
      </c>
      <c r="F130" s="24">
        <f t="shared" ref="F130:F145" si="18">E130*D130</f>
        <v>24000</v>
      </c>
      <c r="G130" s="24">
        <f t="shared" ref="G130:H145" si="19">F130</f>
        <v>24000</v>
      </c>
      <c r="H130" s="24"/>
      <c r="I130" s="24"/>
    </row>
    <row r="131" spans="1:9" ht="15.75">
      <c r="A131" s="31"/>
      <c r="B131" s="24" t="s">
        <v>27</v>
      </c>
      <c r="C131" s="34">
        <v>2.2999999999999998</v>
      </c>
      <c r="D131" s="23">
        <v>9</v>
      </c>
      <c r="E131" s="24">
        <v>2500</v>
      </c>
      <c r="F131" s="24">
        <f t="shared" si="18"/>
        <v>22500</v>
      </c>
      <c r="G131" s="24">
        <f t="shared" si="19"/>
        <v>22500</v>
      </c>
      <c r="H131" s="24">
        <f t="shared" si="19"/>
        <v>22500</v>
      </c>
      <c r="I131" s="24"/>
    </row>
    <row r="132" spans="1:9" ht="15.75">
      <c r="A132" s="31"/>
      <c r="B132" s="24" t="s">
        <v>79</v>
      </c>
      <c r="C132" s="34">
        <v>2.2999999999999998</v>
      </c>
      <c r="D132" s="23">
        <v>4</v>
      </c>
      <c r="E132" s="24">
        <v>10000</v>
      </c>
      <c r="F132" s="24">
        <f t="shared" si="18"/>
        <v>40000</v>
      </c>
      <c r="G132" s="24">
        <f t="shared" si="19"/>
        <v>40000</v>
      </c>
      <c r="H132" s="24">
        <f t="shared" si="19"/>
        <v>40000</v>
      </c>
      <c r="I132" s="24"/>
    </row>
    <row r="133" spans="1:9" ht="15.75">
      <c r="A133" s="31"/>
      <c r="B133" s="24" t="s">
        <v>28</v>
      </c>
      <c r="C133" s="34">
        <v>2.2999999999999998</v>
      </c>
      <c r="D133" s="23">
        <v>1</v>
      </c>
      <c r="E133" s="24">
        <v>2500</v>
      </c>
      <c r="F133" s="24">
        <f t="shared" si="18"/>
        <v>2500</v>
      </c>
      <c r="G133" s="24">
        <f t="shared" si="19"/>
        <v>2500</v>
      </c>
      <c r="H133" s="24">
        <f t="shared" si="19"/>
        <v>2500</v>
      </c>
      <c r="I133" s="24"/>
    </row>
    <row r="134" spans="1:9" ht="15.75">
      <c r="A134" s="31"/>
      <c r="B134" s="24" t="s">
        <v>29</v>
      </c>
      <c r="C134" s="34">
        <v>2.2999999999999998</v>
      </c>
      <c r="D134" s="23">
        <v>1</v>
      </c>
      <c r="E134" s="24">
        <v>1200</v>
      </c>
      <c r="F134" s="24">
        <f t="shared" si="18"/>
        <v>1200</v>
      </c>
      <c r="G134" s="24">
        <f t="shared" si="19"/>
        <v>1200</v>
      </c>
      <c r="H134" s="24">
        <f t="shared" si="19"/>
        <v>1200</v>
      </c>
      <c r="I134" s="24"/>
    </row>
    <row r="135" spans="1:9" ht="15.75">
      <c r="A135" s="31"/>
      <c r="B135" s="24" t="s">
        <v>44</v>
      </c>
      <c r="C135" s="34">
        <v>2.2999999999999998</v>
      </c>
      <c r="D135" s="23">
        <v>1</v>
      </c>
      <c r="E135" s="24">
        <v>5500</v>
      </c>
      <c r="F135" s="24">
        <f t="shared" si="18"/>
        <v>5500</v>
      </c>
      <c r="G135" s="24">
        <f t="shared" si="19"/>
        <v>5500</v>
      </c>
      <c r="H135" s="24">
        <f t="shared" si="19"/>
        <v>5500</v>
      </c>
      <c r="I135" s="24"/>
    </row>
    <row r="136" spans="1:9" ht="15.75">
      <c r="A136" s="31"/>
      <c r="B136" s="24" t="s">
        <v>45</v>
      </c>
      <c r="C136" s="34">
        <v>2.2999999999999998</v>
      </c>
      <c r="D136" s="23">
        <v>8</v>
      </c>
      <c r="E136" s="24">
        <v>500</v>
      </c>
      <c r="F136" s="24">
        <f t="shared" si="18"/>
        <v>4000</v>
      </c>
      <c r="G136" s="24">
        <f t="shared" si="19"/>
        <v>4000</v>
      </c>
      <c r="H136" s="24">
        <f t="shared" si="19"/>
        <v>4000</v>
      </c>
      <c r="I136" s="24"/>
    </row>
    <row r="137" spans="1:9" ht="15.75">
      <c r="A137" s="31"/>
      <c r="B137" s="24" t="s">
        <v>30</v>
      </c>
      <c r="C137" s="34">
        <v>2.2999999999999998</v>
      </c>
      <c r="D137" s="23">
        <v>1</v>
      </c>
      <c r="E137" s="24">
        <v>950</v>
      </c>
      <c r="F137" s="24">
        <f t="shared" si="18"/>
        <v>950</v>
      </c>
      <c r="G137" s="24">
        <f t="shared" si="19"/>
        <v>950</v>
      </c>
      <c r="H137" s="24">
        <f t="shared" si="19"/>
        <v>950</v>
      </c>
      <c r="I137" s="24"/>
    </row>
    <row r="138" spans="1:9" ht="15.75">
      <c r="A138" s="31"/>
      <c r="B138" s="24" t="s">
        <v>31</v>
      </c>
      <c r="C138" s="34">
        <v>2.2999999999999998</v>
      </c>
      <c r="D138" s="23">
        <v>60</v>
      </c>
      <c r="E138" s="24">
        <v>750</v>
      </c>
      <c r="F138" s="24">
        <f t="shared" si="18"/>
        <v>45000</v>
      </c>
      <c r="G138" s="24">
        <f t="shared" si="19"/>
        <v>45000</v>
      </c>
      <c r="H138" s="24">
        <f t="shared" si="19"/>
        <v>45000</v>
      </c>
      <c r="I138" s="24"/>
    </row>
    <row r="139" spans="1:9" ht="15.75">
      <c r="A139" s="31"/>
      <c r="B139" s="24" t="s">
        <v>70</v>
      </c>
      <c r="C139" s="34">
        <v>2.2999999999999998</v>
      </c>
      <c r="D139" s="23">
        <v>10</v>
      </c>
      <c r="E139" s="24">
        <v>2500</v>
      </c>
      <c r="F139" s="24">
        <f t="shared" si="18"/>
        <v>25000</v>
      </c>
      <c r="G139" s="24">
        <f t="shared" si="19"/>
        <v>25000</v>
      </c>
      <c r="H139" s="24">
        <f t="shared" si="19"/>
        <v>25000</v>
      </c>
      <c r="I139" s="24"/>
    </row>
    <row r="140" spans="1:9" ht="15.75">
      <c r="A140" s="31"/>
      <c r="B140" s="24" t="s">
        <v>80</v>
      </c>
      <c r="C140" s="34">
        <v>2.2999999999999998</v>
      </c>
      <c r="D140" s="23">
        <v>2</v>
      </c>
      <c r="E140" s="24">
        <v>25000</v>
      </c>
      <c r="F140" s="24">
        <f t="shared" si="18"/>
        <v>50000</v>
      </c>
      <c r="G140" s="24">
        <f t="shared" si="19"/>
        <v>50000</v>
      </c>
      <c r="H140" s="24">
        <f t="shared" si="19"/>
        <v>50000</v>
      </c>
      <c r="I140" s="24"/>
    </row>
    <row r="141" spans="1:9" ht="15.75">
      <c r="A141" s="31"/>
      <c r="B141" s="24" t="s">
        <v>81</v>
      </c>
      <c r="C141" s="34">
        <v>2.2999999999999998</v>
      </c>
      <c r="D141" s="23">
        <v>1</v>
      </c>
      <c r="E141" s="24">
        <v>1500</v>
      </c>
      <c r="F141" s="24">
        <f t="shared" si="18"/>
        <v>1500</v>
      </c>
      <c r="G141" s="24">
        <f t="shared" si="19"/>
        <v>1500</v>
      </c>
      <c r="H141" s="24">
        <f t="shared" si="19"/>
        <v>1500</v>
      </c>
      <c r="I141" s="24"/>
    </row>
    <row r="142" spans="1:9" ht="15.75">
      <c r="A142" s="31"/>
      <c r="B142" s="24" t="s">
        <v>36</v>
      </c>
      <c r="C142" s="34">
        <v>2.2999999999999998</v>
      </c>
      <c r="D142" s="23">
        <v>1</v>
      </c>
      <c r="E142" s="24">
        <v>3700</v>
      </c>
      <c r="F142" s="24">
        <f t="shared" si="18"/>
        <v>3700</v>
      </c>
      <c r="G142" s="24">
        <f t="shared" si="19"/>
        <v>3700</v>
      </c>
      <c r="H142" s="24">
        <f t="shared" si="19"/>
        <v>3700</v>
      </c>
      <c r="I142" s="24"/>
    </row>
    <row r="143" spans="1:9" ht="15.75">
      <c r="A143" s="31"/>
      <c r="B143" s="24" t="s">
        <v>82</v>
      </c>
      <c r="C143" s="34">
        <v>2.2999999999999998</v>
      </c>
      <c r="D143" s="23">
        <v>18</v>
      </c>
      <c r="E143" s="24">
        <v>2500</v>
      </c>
      <c r="F143" s="24">
        <f t="shared" si="18"/>
        <v>45000</v>
      </c>
      <c r="G143" s="24">
        <f t="shared" si="19"/>
        <v>45000</v>
      </c>
      <c r="H143" s="24">
        <f t="shared" si="19"/>
        <v>45000</v>
      </c>
      <c r="I143" s="24"/>
    </row>
    <row r="144" spans="1:9" ht="15.75">
      <c r="A144" s="31"/>
      <c r="B144" s="24" t="s">
        <v>83</v>
      </c>
      <c r="C144" s="34">
        <v>2.2999999999999998</v>
      </c>
      <c r="D144" s="23">
        <v>4</v>
      </c>
      <c r="E144" s="24">
        <v>20000</v>
      </c>
      <c r="F144" s="24">
        <f t="shared" si="18"/>
        <v>80000</v>
      </c>
      <c r="G144" s="24">
        <f t="shared" si="19"/>
        <v>80000</v>
      </c>
      <c r="H144" s="24">
        <f t="shared" si="19"/>
        <v>80000</v>
      </c>
      <c r="I144" s="24"/>
    </row>
    <row r="145" spans="1:9" ht="15.75">
      <c r="A145" s="31"/>
      <c r="B145" s="24" t="s">
        <v>57</v>
      </c>
      <c r="C145" s="34">
        <v>2.2999999999999998</v>
      </c>
      <c r="D145" s="23">
        <v>2</v>
      </c>
      <c r="E145" s="24">
        <v>10000</v>
      </c>
      <c r="F145" s="24">
        <f t="shared" si="18"/>
        <v>20000</v>
      </c>
      <c r="G145" s="24">
        <f t="shared" si="19"/>
        <v>20000</v>
      </c>
      <c r="H145" s="24">
        <f t="shared" si="19"/>
        <v>20000</v>
      </c>
      <c r="I145" s="24"/>
    </row>
    <row r="146" spans="1:9" ht="15.75">
      <c r="A146" s="35"/>
      <c r="B146" s="36" t="s">
        <v>38</v>
      </c>
      <c r="C146" s="37">
        <v>2.2999999999999998</v>
      </c>
      <c r="D146" s="36"/>
      <c r="E146" s="36"/>
      <c r="F146" s="36">
        <f>SUM(F130:F145)</f>
        <v>370850</v>
      </c>
      <c r="G146" s="36">
        <f>SUM(G130:G145)</f>
        <v>370850</v>
      </c>
      <c r="H146" s="36">
        <f t="shared" ref="H146:H161" si="20">G146</f>
        <v>370850</v>
      </c>
      <c r="I146" s="36"/>
    </row>
    <row r="147" spans="1:9" ht="15.75">
      <c r="A147" s="31"/>
      <c r="B147" s="32" t="s">
        <v>84</v>
      </c>
      <c r="C147" s="41"/>
      <c r="D147" s="41"/>
      <c r="E147" s="41"/>
      <c r="F147" s="41"/>
      <c r="G147" s="41"/>
      <c r="H147" s="41"/>
      <c r="I147" s="41"/>
    </row>
    <row r="148" spans="1:9" ht="15.75">
      <c r="A148" s="31"/>
      <c r="B148" s="24" t="s">
        <v>85</v>
      </c>
      <c r="C148" s="34">
        <v>2.4</v>
      </c>
      <c r="D148" s="23">
        <v>60</v>
      </c>
      <c r="E148" s="24">
        <v>2500</v>
      </c>
      <c r="F148" s="24">
        <f t="shared" ref="F148:F159" si="21">E148*D148</f>
        <v>150000</v>
      </c>
      <c r="G148" s="24">
        <f t="shared" ref="G148:H159" si="22">F148</f>
        <v>150000</v>
      </c>
      <c r="H148" s="24">
        <f t="shared" si="22"/>
        <v>150000</v>
      </c>
      <c r="I148" s="24"/>
    </row>
    <row r="149" spans="1:9" ht="15.75">
      <c r="A149" s="31"/>
      <c r="B149" s="40" t="s">
        <v>40</v>
      </c>
      <c r="C149" s="34">
        <v>2.4</v>
      </c>
      <c r="D149" s="23">
        <v>60</v>
      </c>
      <c r="E149" s="24">
        <v>500</v>
      </c>
      <c r="F149" s="24">
        <f t="shared" si="21"/>
        <v>30000</v>
      </c>
      <c r="G149" s="24">
        <f t="shared" si="22"/>
        <v>30000</v>
      </c>
      <c r="H149" s="24">
        <f t="shared" si="22"/>
        <v>30000</v>
      </c>
      <c r="I149" s="24"/>
    </row>
    <row r="150" spans="1:9" ht="15.75">
      <c r="A150" s="31"/>
      <c r="B150" s="24" t="s">
        <v>27</v>
      </c>
      <c r="C150" s="34">
        <v>2.4</v>
      </c>
      <c r="D150" s="23">
        <v>2</v>
      </c>
      <c r="E150" s="24">
        <v>2500</v>
      </c>
      <c r="F150" s="24">
        <f t="shared" si="21"/>
        <v>5000</v>
      </c>
      <c r="G150" s="24">
        <f t="shared" si="22"/>
        <v>5000</v>
      </c>
      <c r="H150" s="24">
        <f t="shared" si="22"/>
        <v>5000</v>
      </c>
      <c r="I150" s="24"/>
    </row>
    <row r="151" spans="1:9" ht="15.75">
      <c r="A151" s="31"/>
      <c r="B151" s="24" t="s">
        <v>28</v>
      </c>
      <c r="C151" s="34">
        <v>2.4</v>
      </c>
      <c r="D151" s="23">
        <v>5</v>
      </c>
      <c r="E151" s="24">
        <v>2500</v>
      </c>
      <c r="F151" s="24">
        <f t="shared" si="21"/>
        <v>12500</v>
      </c>
      <c r="G151" s="24">
        <f t="shared" si="22"/>
        <v>12500</v>
      </c>
      <c r="H151" s="24">
        <f t="shared" si="22"/>
        <v>12500</v>
      </c>
      <c r="I151" s="24"/>
    </row>
    <row r="152" spans="1:9" ht="15.75">
      <c r="A152" s="31"/>
      <c r="B152" s="24" t="s">
        <v>29</v>
      </c>
      <c r="C152" s="34">
        <v>2.4</v>
      </c>
      <c r="D152" s="23">
        <v>1</v>
      </c>
      <c r="E152" s="24">
        <v>1200</v>
      </c>
      <c r="F152" s="24">
        <f t="shared" si="21"/>
        <v>1200</v>
      </c>
      <c r="G152" s="24">
        <f t="shared" si="22"/>
        <v>1200</v>
      </c>
      <c r="H152" s="24">
        <f t="shared" si="22"/>
        <v>1200</v>
      </c>
      <c r="I152" s="24"/>
    </row>
    <row r="153" spans="1:9" ht="15.75">
      <c r="A153" s="31"/>
      <c r="B153" s="24" t="s">
        <v>44</v>
      </c>
      <c r="C153" s="34">
        <v>2.4</v>
      </c>
      <c r="D153" s="23">
        <v>1</v>
      </c>
      <c r="E153" s="24">
        <v>5500</v>
      </c>
      <c r="F153" s="24">
        <f t="shared" si="21"/>
        <v>5500</v>
      </c>
      <c r="G153" s="24">
        <f t="shared" si="22"/>
        <v>5500</v>
      </c>
      <c r="H153" s="24">
        <f t="shared" si="22"/>
        <v>5500</v>
      </c>
      <c r="I153" s="24"/>
    </row>
    <row r="154" spans="1:9" ht="15.75">
      <c r="A154" s="31"/>
      <c r="B154" s="24" t="s">
        <v>45</v>
      </c>
      <c r="C154" s="34">
        <v>2.4</v>
      </c>
      <c r="D154" s="23">
        <v>60</v>
      </c>
      <c r="E154" s="24">
        <v>500</v>
      </c>
      <c r="F154" s="24">
        <f t="shared" si="21"/>
        <v>30000</v>
      </c>
      <c r="G154" s="24">
        <f t="shared" si="22"/>
        <v>30000</v>
      </c>
      <c r="H154" s="24">
        <f t="shared" si="22"/>
        <v>30000</v>
      </c>
      <c r="I154" s="24"/>
    </row>
    <row r="155" spans="1:9" ht="15.75">
      <c r="A155" s="31"/>
      <c r="B155" s="24" t="s">
        <v>30</v>
      </c>
      <c r="C155" s="34">
        <v>2.4</v>
      </c>
      <c r="D155" s="23">
        <v>1</v>
      </c>
      <c r="E155" s="24">
        <v>950</v>
      </c>
      <c r="F155" s="24">
        <f t="shared" si="21"/>
        <v>950</v>
      </c>
      <c r="G155" s="24">
        <f t="shared" si="22"/>
        <v>950</v>
      </c>
      <c r="H155" s="24">
        <f t="shared" si="22"/>
        <v>950</v>
      </c>
      <c r="I155" s="24"/>
    </row>
    <row r="156" spans="1:9" ht="15.75">
      <c r="A156" s="31"/>
      <c r="B156" s="24" t="s">
        <v>31</v>
      </c>
      <c r="C156" s="34">
        <v>2.4</v>
      </c>
      <c r="D156" s="23">
        <v>40</v>
      </c>
      <c r="E156" s="24">
        <v>750</v>
      </c>
      <c r="F156" s="24">
        <f t="shared" si="21"/>
        <v>30000</v>
      </c>
      <c r="G156" s="24">
        <f t="shared" si="22"/>
        <v>30000</v>
      </c>
      <c r="H156" s="24">
        <f t="shared" si="22"/>
        <v>30000</v>
      </c>
      <c r="I156" s="24"/>
    </row>
    <row r="157" spans="1:9" ht="15.75">
      <c r="A157" s="31"/>
      <c r="B157" s="24" t="s">
        <v>56</v>
      </c>
      <c r="C157" s="34">
        <v>2.4</v>
      </c>
      <c r="D157" s="23">
        <v>10</v>
      </c>
      <c r="E157" s="24">
        <v>2500</v>
      </c>
      <c r="F157" s="24">
        <f t="shared" si="21"/>
        <v>25000</v>
      </c>
      <c r="G157" s="24">
        <f t="shared" si="22"/>
        <v>25000</v>
      </c>
      <c r="H157" s="24">
        <f t="shared" si="22"/>
        <v>25000</v>
      </c>
      <c r="I157" s="24"/>
    </row>
    <row r="158" spans="1:9" ht="15.75">
      <c r="A158" s="31"/>
      <c r="B158" s="24" t="s">
        <v>55</v>
      </c>
      <c r="C158" s="34">
        <v>2.4</v>
      </c>
      <c r="D158" s="23">
        <v>4</v>
      </c>
      <c r="E158" s="24">
        <v>2500</v>
      </c>
      <c r="F158" s="24">
        <f t="shared" si="21"/>
        <v>10000</v>
      </c>
      <c r="G158" s="24">
        <f t="shared" si="22"/>
        <v>10000</v>
      </c>
      <c r="H158" s="24">
        <f t="shared" si="22"/>
        <v>10000</v>
      </c>
      <c r="I158" s="24"/>
    </row>
    <row r="159" spans="1:9" ht="15.75">
      <c r="A159" s="31"/>
      <c r="B159" s="24" t="s">
        <v>37</v>
      </c>
      <c r="C159" s="34">
        <v>2.4</v>
      </c>
      <c r="D159" s="23">
        <v>1</v>
      </c>
      <c r="E159" s="24">
        <v>25000</v>
      </c>
      <c r="F159" s="24">
        <f t="shared" si="21"/>
        <v>25000</v>
      </c>
      <c r="G159" s="24">
        <f t="shared" si="22"/>
        <v>25000</v>
      </c>
      <c r="H159" s="24">
        <f t="shared" si="22"/>
        <v>25000</v>
      </c>
      <c r="I159" s="24"/>
    </row>
    <row r="160" spans="1:9" ht="15.75">
      <c r="A160" s="35"/>
      <c r="B160" s="36" t="s">
        <v>38</v>
      </c>
      <c r="C160" s="37">
        <v>2.4</v>
      </c>
      <c r="D160" s="36"/>
      <c r="E160" s="36"/>
      <c r="F160" s="36">
        <f>SUM(F148:F159)</f>
        <v>325150</v>
      </c>
      <c r="G160" s="36">
        <f>SUM(G148:G159)</f>
        <v>325150</v>
      </c>
      <c r="H160" s="36">
        <f>SUM(H148:H159)</f>
        <v>325150</v>
      </c>
      <c r="I160" s="36"/>
    </row>
    <row r="161" spans="1:9" ht="15.75">
      <c r="A161" s="31"/>
      <c r="B161" s="38" t="s">
        <v>86</v>
      </c>
      <c r="C161" s="39"/>
      <c r="D161" s="39"/>
      <c r="E161" s="39"/>
      <c r="F161" s="39"/>
      <c r="G161" s="39"/>
      <c r="H161" s="39"/>
      <c r="I161" s="39"/>
    </row>
    <row r="162" spans="1:9" ht="15.75">
      <c r="A162" s="31"/>
      <c r="B162" s="24" t="s">
        <v>85</v>
      </c>
      <c r="C162" s="34">
        <v>2.5</v>
      </c>
      <c r="D162" s="23">
        <v>40</v>
      </c>
      <c r="E162" s="24">
        <v>2500</v>
      </c>
      <c r="F162" s="24">
        <f t="shared" ref="F162:F178" si="23">E162*D162</f>
        <v>100000</v>
      </c>
      <c r="G162" s="24">
        <f t="shared" ref="G162:H178" si="24">F162</f>
        <v>100000</v>
      </c>
      <c r="H162" s="24">
        <f t="shared" si="24"/>
        <v>100000</v>
      </c>
      <c r="I162" s="24"/>
    </row>
    <row r="163" spans="1:9" ht="15.75">
      <c r="A163" s="31"/>
      <c r="B163" s="40" t="s">
        <v>40</v>
      </c>
      <c r="C163" s="34">
        <v>2.5</v>
      </c>
      <c r="D163" s="23">
        <v>40</v>
      </c>
      <c r="E163" s="24">
        <v>1000</v>
      </c>
      <c r="F163" s="24">
        <f t="shared" si="23"/>
        <v>40000</v>
      </c>
      <c r="G163" s="24">
        <f t="shared" si="24"/>
        <v>40000</v>
      </c>
      <c r="H163" s="24">
        <f t="shared" si="24"/>
        <v>40000</v>
      </c>
      <c r="I163" s="24"/>
    </row>
    <row r="164" spans="1:9" ht="15.75">
      <c r="A164" s="31"/>
      <c r="B164" s="24" t="s">
        <v>27</v>
      </c>
      <c r="C164" s="34">
        <v>2.5</v>
      </c>
      <c r="D164" s="23">
        <v>5</v>
      </c>
      <c r="E164" s="24">
        <v>2500</v>
      </c>
      <c r="F164" s="24">
        <f t="shared" si="23"/>
        <v>12500</v>
      </c>
      <c r="G164" s="24">
        <f t="shared" si="24"/>
        <v>12500</v>
      </c>
      <c r="H164" s="24">
        <f t="shared" si="24"/>
        <v>12500</v>
      </c>
      <c r="I164" s="24"/>
    </row>
    <row r="165" spans="1:9" ht="15.75">
      <c r="A165" s="31"/>
      <c r="B165" s="24" t="s">
        <v>79</v>
      </c>
      <c r="C165" s="34">
        <v>2.5</v>
      </c>
      <c r="D165" s="23">
        <v>5</v>
      </c>
      <c r="E165" s="24">
        <v>500</v>
      </c>
      <c r="F165" s="24">
        <f t="shared" si="23"/>
        <v>2500</v>
      </c>
      <c r="G165" s="24">
        <f t="shared" si="24"/>
        <v>2500</v>
      </c>
      <c r="H165" s="24">
        <f t="shared" si="24"/>
        <v>2500</v>
      </c>
      <c r="I165" s="24"/>
    </row>
    <row r="166" spans="1:9" ht="15.75">
      <c r="A166" s="31"/>
      <c r="B166" s="24" t="s">
        <v>87</v>
      </c>
      <c r="C166" s="34">
        <v>2.5</v>
      </c>
      <c r="D166" s="23">
        <v>5</v>
      </c>
      <c r="E166" s="24">
        <v>2500</v>
      </c>
      <c r="F166" s="24">
        <f t="shared" si="23"/>
        <v>12500</v>
      </c>
      <c r="G166" s="24">
        <f t="shared" si="24"/>
        <v>12500</v>
      </c>
      <c r="H166" s="24">
        <f t="shared" si="24"/>
        <v>12500</v>
      </c>
      <c r="I166" s="24"/>
    </row>
    <row r="167" spans="1:9" ht="15.75">
      <c r="A167" s="31"/>
      <c r="B167" s="24" t="s">
        <v>29</v>
      </c>
      <c r="C167" s="34">
        <v>2.5</v>
      </c>
      <c r="D167" s="23">
        <v>1</v>
      </c>
      <c r="E167" s="24">
        <v>1200</v>
      </c>
      <c r="F167" s="24">
        <f t="shared" si="23"/>
        <v>1200</v>
      </c>
      <c r="G167" s="24">
        <f t="shared" si="24"/>
        <v>1200</v>
      </c>
      <c r="H167" s="24">
        <f t="shared" si="24"/>
        <v>1200</v>
      </c>
      <c r="I167" s="24"/>
    </row>
    <row r="168" spans="1:9" ht="15.75">
      <c r="A168" s="31"/>
      <c r="B168" s="24" t="s">
        <v>44</v>
      </c>
      <c r="C168" s="34">
        <v>2.5</v>
      </c>
      <c r="D168" s="23">
        <v>1</v>
      </c>
      <c r="E168" s="24">
        <v>500</v>
      </c>
      <c r="F168" s="24">
        <f t="shared" si="23"/>
        <v>500</v>
      </c>
      <c r="G168" s="24">
        <f t="shared" si="24"/>
        <v>500</v>
      </c>
      <c r="H168" s="24">
        <f t="shared" si="24"/>
        <v>500</v>
      </c>
      <c r="I168" s="24"/>
    </row>
    <row r="169" spans="1:9" ht="15.75">
      <c r="A169" s="31"/>
      <c r="B169" s="24" t="s">
        <v>45</v>
      </c>
      <c r="C169" s="34">
        <v>2.5</v>
      </c>
      <c r="D169" s="23">
        <v>40</v>
      </c>
      <c r="E169" s="24">
        <v>500</v>
      </c>
      <c r="F169" s="24">
        <f t="shared" si="23"/>
        <v>20000</v>
      </c>
      <c r="G169" s="24">
        <f t="shared" si="24"/>
        <v>20000</v>
      </c>
      <c r="H169" s="24">
        <f t="shared" si="24"/>
        <v>20000</v>
      </c>
      <c r="I169" s="24"/>
    </row>
    <row r="170" spans="1:9" ht="15.75">
      <c r="A170" s="31"/>
      <c r="B170" s="24" t="s">
        <v>30</v>
      </c>
      <c r="C170" s="34">
        <v>2.5</v>
      </c>
      <c r="D170" s="23">
        <v>5</v>
      </c>
      <c r="E170" s="24">
        <v>950</v>
      </c>
      <c r="F170" s="24">
        <f t="shared" si="23"/>
        <v>4750</v>
      </c>
      <c r="G170" s="24">
        <f t="shared" si="24"/>
        <v>4750</v>
      </c>
      <c r="H170" s="24">
        <f t="shared" si="24"/>
        <v>4750</v>
      </c>
      <c r="I170" s="24"/>
    </row>
    <row r="171" spans="1:9" ht="15.75">
      <c r="A171" s="31"/>
      <c r="B171" s="24" t="s">
        <v>31</v>
      </c>
      <c r="C171" s="34">
        <v>2.5</v>
      </c>
      <c r="D171" s="23">
        <v>20</v>
      </c>
      <c r="E171" s="24">
        <v>750</v>
      </c>
      <c r="F171" s="24">
        <f t="shared" si="23"/>
        <v>15000</v>
      </c>
      <c r="G171" s="24">
        <f t="shared" si="24"/>
        <v>15000</v>
      </c>
      <c r="H171" s="24">
        <f t="shared" si="24"/>
        <v>15000</v>
      </c>
      <c r="I171" s="24"/>
    </row>
    <row r="172" spans="1:9" ht="15.75">
      <c r="A172" s="31"/>
      <c r="B172" s="24" t="s">
        <v>54</v>
      </c>
      <c r="C172" s="34">
        <v>2.5</v>
      </c>
      <c r="D172" s="23">
        <v>1</v>
      </c>
      <c r="E172" s="24">
        <v>30000</v>
      </c>
      <c r="F172" s="24">
        <f t="shared" si="23"/>
        <v>30000</v>
      </c>
      <c r="G172" s="24">
        <f t="shared" si="24"/>
        <v>30000</v>
      </c>
      <c r="H172" s="24">
        <f t="shared" si="24"/>
        <v>30000</v>
      </c>
      <c r="I172" s="24"/>
    </row>
    <row r="173" spans="1:9" ht="15.75">
      <c r="A173" s="31"/>
      <c r="B173" s="24" t="s">
        <v>56</v>
      </c>
      <c r="C173" s="34">
        <v>2.5</v>
      </c>
      <c r="D173" s="23">
        <v>10</v>
      </c>
      <c r="E173" s="24">
        <v>2500</v>
      </c>
      <c r="F173" s="24">
        <f t="shared" si="23"/>
        <v>25000</v>
      </c>
      <c r="G173" s="24">
        <f t="shared" si="24"/>
        <v>25000</v>
      </c>
      <c r="H173" s="24">
        <f t="shared" si="24"/>
        <v>25000</v>
      </c>
      <c r="I173" s="24"/>
    </row>
    <row r="174" spans="1:9" ht="15.75">
      <c r="A174" s="31"/>
      <c r="B174" s="24" t="s">
        <v>37</v>
      </c>
      <c r="C174" s="34">
        <v>2.5</v>
      </c>
      <c r="D174" s="23">
        <v>2</v>
      </c>
      <c r="E174" s="24">
        <v>25000</v>
      </c>
      <c r="F174" s="24">
        <f t="shared" si="23"/>
        <v>50000</v>
      </c>
      <c r="G174" s="24">
        <f t="shared" si="24"/>
        <v>50000</v>
      </c>
      <c r="H174" s="24">
        <f t="shared" si="24"/>
        <v>50000</v>
      </c>
      <c r="I174" s="24"/>
    </row>
    <row r="175" spans="1:9" ht="15.75">
      <c r="A175" s="31"/>
      <c r="B175" s="24" t="s">
        <v>88</v>
      </c>
      <c r="C175" s="34">
        <v>2.5</v>
      </c>
      <c r="D175" s="23">
        <v>40</v>
      </c>
      <c r="E175" s="24">
        <v>2500</v>
      </c>
      <c r="F175" s="24">
        <f t="shared" si="23"/>
        <v>100000</v>
      </c>
      <c r="G175" s="24">
        <f t="shared" si="24"/>
        <v>100000</v>
      </c>
      <c r="H175" s="24">
        <f t="shared" si="24"/>
        <v>100000</v>
      </c>
      <c r="I175" s="24"/>
    </row>
    <row r="176" spans="1:9" ht="15.75">
      <c r="A176" s="31"/>
      <c r="B176" s="24" t="s">
        <v>52</v>
      </c>
      <c r="C176" s="34">
        <v>2.5</v>
      </c>
      <c r="D176" s="23">
        <v>4</v>
      </c>
      <c r="E176" s="24">
        <v>2500</v>
      </c>
      <c r="F176" s="24">
        <f t="shared" si="23"/>
        <v>10000</v>
      </c>
      <c r="G176" s="24">
        <f t="shared" si="24"/>
        <v>10000</v>
      </c>
      <c r="H176" s="24">
        <f t="shared" si="24"/>
        <v>10000</v>
      </c>
      <c r="I176" s="24"/>
    </row>
    <row r="177" spans="1:9" ht="15.75">
      <c r="A177" s="31"/>
      <c r="B177" s="24" t="s">
        <v>36</v>
      </c>
      <c r="C177" s="34">
        <v>2.5</v>
      </c>
      <c r="D177" s="23">
        <v>2</v>
      </c>
      <c r="E177" s="24">
        <v>3700</v>
      </c>
      <c r="F177" s="24">
        <f t="shared" si="23"/>
        <v>7400</v>
      </c>
      <c r="G177" s="24">
        <f t="shared" si="24"/>
        <v>7400</v>
      </c>
      <c r="H177" s="24">
        <f t="shared" si="24"/>
        <v>7400</v>
      </c>
      <c r="I177" s="24"/>
    </row>
    <row r="178" spans="1:9" ht="15.75">
      <c r="A178" s="31"/>
      <c r="B178" s="24" t="s">
        <v>81</v>
      </c>
      <c r="C178" s="34">
        <v>2.5</v>
      </c>
      <c r="D178" s="23">
        <v>1</v>
      </c>
      <c r="E178" s="24">
        <v>1500</v>
      </c>
      <c r="F178" s="24">
        <f t="shared" si="23"/>
        <v>1500</v>
      </c>
      <c r="G178" s="24">
        <f t="shared" si="24"/>
        <v>1500</v>
      </c>
      <c r="H178" s="24">
        <f t="shared" si="24"/>
        <v>1500</v>
      </c>
      <c r="I178" s="24"/>
    </row>
    <row r="179" spans="1:9" ht="15.75">
      <c r="A179" s="35"/>
      <c r="B179" s="36" t="s">
        <v>38</v>
      </c>
      <c r="C179" s="37">
        <v>2.5</v>
      </c>
      <c r="D179" s="36"/>
      <c r="E179" s="36"/>
      <c r="F179" s="36">
        <f>SUM(F162:F178)</f>
        <v>432850</v>
      </c>
      <c r="G179" s="36">
        <f>SUM(G162:G178)</f>
        <v>432850</v>
      </c>
      <c r="H179" s="36">
        <f>SUM(H162:H178)</f>
        <v>432850</v>
      </c>
      <c r="I179" s="36"/>
    </row>
    <row r="180" spans="1:9" ht="15.75">
      <c r="A180" s="25"/>
      <c r="B180" s="26" t="s">
        <v>89</v>
      </c>
      <c r="C180" s="26"/>
      <c r="D180" s="26"/>
      <c r="E180" s="27"/>
      <c r="F180" s="28">
        <f>F179+F160+F146+F128+F113</f>
        <v>2364300</v>
      </c>
      <c r="G180" s="28">
        <f>F180</f>
        <v>2364300</v>
      </c>
      <c r="H180" s="28">
        <f>G180</f>
        <v>2364300</v>
      </c>
      <c r="I180" s="28"/>
    </row>
    <row r="181" spans="1:9" ht="15.75">
      <c r="A181" s="31"/>
      <c r="B181" s="48" t="s">
        <v>90</v>
      </c>
      <c r="C181" s="49"/>
      <c r="D181" s="49"/>
      <c r="E181" s="49"/>
      <c r="F181" s="49"/>
      <c r="G181" s="49"/>
      <c r="H181" s="49"/>
      <c r="I181" s="50"/>
    </row>
    <row r="182" spans="1:9" ht="15.75">
      <c r="A182" s="31"/>
      <c r="B182" s="39" t="s">
        <v>91</v>
      </c>
      <c r="C182" s="39"/>
      <c r="D182" s="39"/>
      <c r="E182" s="39"/>
      <c r="F182" s="39"/>
      <c r="G182" s="39"/>
      <c r="H182" s="39"/>
      <c r="I182" s="39"/>
    </row>
    <row r="183" spans="1:9" ht="15.75">
      <c r="A183" s="31"/>
      <c r="B183" s="40" t="s">
        <v>40</v>
      </c>
      <c r="C183" s="34">
        <v>3.1</v>
      </c>
      <c r="D183" s="23">
        <v>60</v>
      </c>
      <c r="E183" s="24">
        <v>1000</v>
      </c>
      <c r="F183" s="24">
        <f t="shared" ref="F183:F198" si="25">E183*D183</f>
        <v>60000</v>
      </c>
      <c r="G183" s="24">
        <f t="shared" ref="G183:H198" si="26">F183</f>
        <v>60000</v>
      </c>
      <c r="H183" s="24">
        <f t="shared" si="26"/>
        <v>60000</v>
      </c>
      <c r="I183" s="24"/>
    </row>
    <row r="184" spans="1:9" ht="15.75">
      <c r="A184" s="31"/>
      <c r="B184" s="24" t="s">
        <v>27</v>
      </c>
      <c r="C184" s="34">
        <v>3.1</v>
      </c>
      <c r="D184" s="23">
        <v>2</v>
      </c>
      <c r="E184" s="24">
        <v>5000</v>
      </c>
      <c r="F184" s="24">
        <f t="shared" si="25"/>
        <v>10000</v>
      </c>
      <c r="G184" s="24">
        <f t="shared" si="26"/>
        <v>10000</v>
      </c>
      <c r="H184" s="24">
        <f t="shared" si="26"/>
        <v>10000</v>
      </c>
      <c r="I184" s="24"/>
    </row>
    <row r="185" spans="1:9" ht="15.75">
      <c r="A185" s="31"/>
      <c r="B185" s="24" t="s">
        <v>79</v>
      </c>
      <c r="C185" s="34">
        <v>3.1</v>
      </c>
      <c r="D185" s="23">
        <v>2</v>
      </c>
      <c r="E185" s="24">
        <v>5000</v>
      </c>
      <c r="F185" s="24">
        <f t="shared" si="25"/>
        <v>10000</v>
      </c>
      <c r="G185" s="24">
        <f t="shared" si="26"/>
        <v>10000</v>
      </c>
      <c r="H185" s="24">
        <f t="shared" si="26"/>
        <v>10000</v>
      </c>
      <c r="I185" s="24"/>
    </row>
    <row r="186" spans="1:9" ht="15.75">
      <c r="A186" s="31"/>
      <c r="B186" s="24" t="s">
        <v>28</v>
      </c>
      <c r="C186" s="34">
        <v>3.1</v>
      </c>
      <c r="D186" s="23">
        <v>1</v>
      </c>
      <c r="E186" s="24">
        <v>6000</v>
      </c>
      <c r="F186" s="24">
        <f t="shared" si="25"/>
        <v>6000</v>
      </c>
      <c r="G186" s="24">
        <f t="shared" si="26"/>
        <v>6000</v>
      </c>
      <c r="H186" s="24">
        <f t="shared" si="26"/>
        <v>6000</v>
      </c>
      <c r="I186" s="24"/>
    </row>
    <row r="187" spans="1:9" ht="15.75">
      <c r="A187" s="31"/>
      <c r="B187" s="24" t="s">
        <v>29</v>
      </c>
      <c r="C187" s="34">
        <v>3.1</v>
      </c>
      <c r="D187" s="23">
        <v>1</v>
      </c>
      <c r="E187" s="24">
        <v>1200</v>
      </c>
      <c r="F187" s="24">
        <f t="shared" si="25"/>
        <v>1200</v>
      </c>
      <c r="G187" s="24">
        <f t="shared" si="26"/>
        <v>1200</v>
      </c>
      <c r="H187" s="24">
        <f t="shared" si="26"/>
        <v>1200</v>
      </c>
      <c r="I187" s="24"/>
    </row>
    <row r="188" spans="1:9" ht="15.75">
      <c r="A188" s="31"/>
      <c r="B188" s="24" t="s">
        <v>44</v>
      </c>
      <c r="C188" s="34">
        <v>3.1</v>
      </c>
      <c r="D188" s="23">
        <v>1</v>
      </c>
      <c r="E188" s="24">
        <v>1000</v>
      </c>
      <c r="F188" s="24">
        <f t="shared" si="25"/>
        <v>1000</v>
      </c>
      <c r="G188" s="24">
        <f t="shared" si="26"/>
        <v>1000</v>
      </c>
      <c r="H188" s="24">
        <f t="shared" si="26"/>
        <v>1000</v>
      </c>
      <c r="I188" s="24"/>
    </row>
    <row r="189" spans="1:9" ht="15.75">
      <c r="A189" s="31"/>
      <c r="B189" s="24" t="s">
        <v>45</v>
      </c>
      <c r="C189" s="34">
        <v>3.1</v>
      </c>
      <c r="D189" s="23">
        <v>8</v>
      </c>
      <c r="E189" s="24">
        <v>500</v>
      </c>
      <c r="F189" s="24">
        <f t="shared" si="25"/>
        <v>4000</v>
      </c>
      <c r="G189" s="24">
        <f t="shared" si="26"/>
        <v>4000</v>
      </c>
      <c r="H189" s="24">
        <f t="shared" si="26"/>
        <v>4000</v>
      </c>
      <c r="I189" s="24"/>
    </row>
    <row r="190" spans="1:9" ht="15.75">
      <c r="A190" s="31"/>
      <c r="B190" s="24" t="s">
        <v>30</v>
      </c>
      <c r="C190" s="34">
        <v>3.1</v>
      </c>
      <c r="D190" s="23">
        <v>1</v>
      </c>
      <c r="E190" s="24">
        <v>1200</v>
      </c>
      <c r="F190" s="24">
        <f t="shared" si="25"/>
        <v>1200</v>
      </c>
      <c r="G190" s="24">
        <f t="shared" si="26"/>
        <v>1200</v>
      </c>
      <c r="H190" s="24">
        <f t="shared" si="26"/>
        <v>1200</v>
      </c>
      <c r="I190" s="24"/>
    </row>
    <row r="191" spans="1:9" ht="15.75">
      <c r="A191" s="31"/>
      <c r="B191" s="24" t="s">
        <v>31</v>
      </c>
      <c r="C191" s="34">
        <v>3.1</v>
      </c>
      <c r="D191" s="23">
        <v>40</v>
      </c>
      <c r="E191" s="24">
        <v>750</v>
      </c>
      <c r="F191" s="24">
        <f t="shared" si="25"/>
        <v>30000</v>
      </c>
      <c r="G191" s="24">
        <f t="shared" si="26"/>
        <v>30000</v>
      </c>
      <c r="H191" s="24">
        <f t="shared" si="26"/>
        <v>30000</v>
      </c>
      <c r="I191" s="24"/>
    </row>
    <row r="192" spans="1:9" ht="15.75">
      <c r="A192" s="31"/>
      <c r="B192" s="24" t="s">
        <v>56</v>
      </c>
      <c r="C192" s="34">
        <v>3.1</v>
      </c>
      <c r="D192" s="23">
        <v>10</v>
      </c>
      <c r="E192" s="24">
        <v>2500</v>
      </c>
      <c r="F192" s="24">
        <f t="shared" si="25"/>
        <v>25000</v>
      </c>
      <c r="G192" s="24">
        <f t="shared" si="26"/>
        <v>25000</v>
      </c>
      <c r="H192" s="24">
        <f t="shared" si="26"/>
        <v>25000</v>
      </c>
      <c r="I192" s="24"/>
    </row>
    <row r="193" spans="1:9" ht="15.75">
      <c r="A193" s="31"/>
      <c r="B193" s="24" t="s">
        <v>92</v>
      </c>
      <c r="C193" s="34">
        <v>3.1</v>
      </c>
      <c r="D193" s="23">
        <v>400</v>
      </c>
      <c r="E193" s="24">
        <v>750</v>
      </c>
      <c r="F193" s="24">
        <f t="shared" si="25"/>
        <v>300000</v>
      </c>
      <c r="G193" s="24">
        <f t="shared" si="26"/>
        <v>300000</v>
      </c>
      <c r="H193" s="24">
        <f t="shared" si="26"/>
        <v>300000</v>
      </c>
      <c r="I193" s="24"/>
    </row>
    <row r="194" spans="1:9" ht="15.75">
      <c r="A194" s="31"/>
      <c r="B194" s="24" t="s">
        <v>57</v>
      </c>
      <c r="C194" s="34">
        <v>3.1</v>
      </c>
      <c r="D194" s="23">
        <v>1</v>
      </c>
      <c r="E194" s="24">
        <v>5000</v>
      </c>
      <c r="F194" s="24">
        <f t="shared" si="25"/>
        <v>5000</v>
      </c>
      <c r="G194" s="24">
        <f t="shared" si="26"/>
        <v>5000</v>
      </c>
      <c r="H194" s="24">
        <f t="shared" si="26"/>
        <v>5000</v>
      </c>
      <c r="I194" s="24"/>
    </row>
    <row r="195" spans="1:9" ht="15.75">
      <c r="A195" s="31"/>
      <c r="B195" s="24" t="s">
        <v>80</v>
      </c>
      <c r="C195" s="34">
        <v>3.1</v>
      </c>
      <c r="D195" s="23">
        <v>2</v>
      </c>
      <c r="E195" s="24">
        <v>25000</v>
      </c>
      <c r="F195" s="24">
        <f t="shared" si="25"/>
        <v>50000</v>
      </c>
      <c r="G195" s="24">
        <f t="shared" si="26"/>
        <v>50000</v>
      </c>
      <c r="H195" s="24">
        <f t="shared" si="26"/>
        <v>50000</v>
      </c>
      <c r="I195" s="24"/>
    </row>
    <row r="196" spans="1:9" ht="15.75">
      <c r="A196" s="31"/>
      <c r="B196" s="24" t="s">
        <v>36</v>
      </c>
      <c r="C196" s="34">
        <v>3.1</v>
      </c>
      <c r="D196" s="23">
        <v>2</v>
      </c>
      <c r="E196" s="24">
        <v>3700</v>
      </c>
      <c r="F196" s="24">
        <f t="shared" si="25"/>
        <v>7400</v>
      </c>
      <c r="G196" s="24">
        <f t="shared" si="26"/>
        <v>7400</v>
      </c>
      <c r="H196" s="24">
        <f t="shared" si="26"/>
        <v>7400</v>
      </c>
      <c r="I196" s="24"/>
    </row>
    <row r="197" spans="1:9" ht="15.75">
      <c r="A197" s="31"/>
      <c r="B197" s="24" t="s">
        <v>93</v>
      </c>
      <c r="C197" s="34">
        <v>3.1</v>
      </c>
      <c r="D197" s="23">
        <v>4</v>
      </c>
      <c r="E197" s="24">
        <v>5000</v>
      </c>
      <c r="F197" s="24">
        <f t="shared" si="25"/>
        <v>20000</v>
      </c>
      <c r="G197" s="24">
        <f t="shared" si="26"/>
        <v>20000</v>
      </c>
      <c r="H197" s="24">
        <f t="shared" si="26"/>
        <v>20000</v>
      </c>
      <c r="I197" s="24"/>
    </row>
    <row r="198" spans="1:9" ht="15.75">
      <c r="A198" s="31"/>
      <c r="B198" s="24" t="s">
        <v>81</v>
      </c>
      <c r="C198" s="34">
        <v>3.1</v>
      </c>
      <c r="D198" s="23">
        <v>1</v>
      </c>
      <c r="E198" s="24">
        <v>1500</v>
      </c>
      <c r="F198" s="24">
        <f t="shared" si="25"/>
        <v>1500</v>
      </c>
      <c r="G198" s="24">
        <f t="shared" si="26"/>
        <v>1500</v>
      </c>
      <c r="H198" s="24">
        <f t="shared" si="26"/>
        <v>1500</v>
      </c>
      <c r="I198" s="24"/>
    </row>
    <row r="199" spans="1:9" ht="15.75">
      <c r="A199" s="35"/>
      <c r="B199" s="36" t="s">
        <v>38</v>
      </c>
      <c r="C199" s="37">
        <v>3.1</v>
      </c>
      <c r="D199" s="36"/>
      <c r="E199" s="36"/>
      <c r="F199" s="36">
        <f>SUM(F183:F198)</f>
        <v>532300</v>
      </c>
      <c r="G199" s="36">
        <f>SUM(G183:G198)</f>
        <v>532300</v>
      </c>
      <c r="H199" s="36">
        <f>SUM(H183:H198)</f>
        <v>532300</v>
      </c>
      <c r="I199" s="36"/>
    </row>
    <row r="200" spans="1:9" ht="15.75">
      <c r="A200" s="31"/>
      <c r="B200" s="38" t="s">
        <v>94</v>
      </c>
      <c r="C200" s="39"/>
      <c r="D200" s="39"/>
      <c r="E200" s="39"/>
      <c r="F200" s="39"/>
      <c r="G200" s="39"/>
      <c r="H200" s="39"/>
      <c r="I200" s="39"/>
    </row>
    <row r="201" spans="1:9" ht="15.75">
      <c r="A201" s="31"/>
      <c r="B201" s="24" t="s">
        <v>47</v>
      </c>
      <c r="C201" s="51">
        <v>3.3</v>
      </c>
      <c r="D201" s="23">
        <v>30</v>
      </c>
      <c r="E201" s="24">
        <v>2500</v>
      </c>
      <c r="F201" s="24">
        <f t="shared" ref="F201:F216" si="27">E201*D201</f>
        <v>75000</v>
      </c>
      <c r="G201" s="24">
        <f t="shared" ref="G201:H216" si="28">F201</f>
        <v>75000</v>
      </c>
      <c r="H201" s="24">
        <f t="shared" si="28"/>
        <v>75000</v>
      </c>
      <c r="I201" s="24"/>
    </row>
    <row r="202" spans="1:9" ht="15.75">
      <c r="A202" s="31"/>
      <c r="B202" s="24" t="s">
        <v>85</v>
      </c>
      <c r="C202" s="34">
        <v>3.3</v>
      </c>
      <c r="D202" s="23">
        <v>30</v>
      </c>
      <c r="E202" s="24">
        <v>500</v>
      </c>
      <c r="F202" s="24">
        <f t="shared" si="27"/>
        <v>15000</v>
      </c>
      <c r="G202" s="24">
        <f t="shared" si="28"/>
        <v>15000</v>
      </c>
      <c r="H202" s="24">
        <f t="shared" si="28"/>
        <v>15000</v>
      </c>
      <c r="I202" s="24"/>
    </row>
    <row r="203" spans="1:9" ht="15.75">
      <c r="A203" s="31"/>
      <c r="B203" s="40" t="s">
        <v>40</v>
      </c>
      <c r="C203" s="34">
        <v>3.3</v>
      </c>
      <c r="D203" s="23">
        <v>120</v>
      </c>
      <c r="E203" s="24">
        <v>500</v>
      </c>
      <c r="F203" s="24">
        <f t="shared" si="27"/>
        <v>60000</v>
      </c>
      <c r="G203" s="24">
        <f t="shared" si="28"/>
        <v>60000</v>
      </c>
      <c r="H203" s="24">
        <f t="shared" si="28"/>
        <v>60000</v>
      </c>
      <c r="I203" s="24"/>
    </row>
    <row r="204" spans="1:9" ht="15.75">
      <c r="A204" s="31"/>
      <c r="B204" s="24" t="s">
        <v>27</v>
      </c>
      <c r="C204" s="34">
        <v>3.3</v>
      </c>
      <c r="D204" s="23">
        <v>9</v>
      </c>
      <c r="E204" s="24">
        <v>5000</v>
      </c>
      <c r="F204" s="24">
        <f t="shared" si="27"/>
        <v>45000</v>
      </c>
      <c r="G204" s="24">
        <f t="shared" si="28"/>
        <v>45000</v>
      </c>
      <c r="H204" s="24">
        <f t="shared" si="28"/>
        <v>45000</v>
      </c>
      <c r="I204" s="24"/>
    </row>
    <row r="205" spans="1:9" ht="15.75">
      <c r="A205" s="31"/>
      <c r="B205" s="24" t="s">
        <v>28</v>
      </c>
      <c r="C205" s="34">
        <v>3.3</v>
      </c>
      <c r="D205" s="23">
        <v>5</v>
      </c>
      <c r="E205" s="24">
        <v>2500</v>
      </c>
      <c r="F205" s="24">
        <f t="shared" si="27"/>
        <v>12500</v>
      </c>
      <c r="G205" s="24">
        <f t="shared" si="28"/>
        <v>12500</v>
      </c>
      <c r="H205" s="24">
        <f t="shared" si="28"/>
        <v>12500</v>
      </c>
      <c r="I205" s="24"/>
    </row>
    <row r="206" spans="1:9" ht="15.75">
      <c r="A206" s="31"/>
      <c r="B206" s="24" t="s">
        <v>29</v>
      </c>
      <c r="C206" s="34">
        <v>3.3</v>
      </c>
      <c r="D206" s="23">
        <v>1</v>
      </c>
      <c r="E206" s="24">
        <v>1200</v>
      </c>
      <c r="F206" s="24">
        <f t="shared" si="27"/>
        <v>1200</v>
      </c>
      <c r="G206" s="24">
        <f t="shared" si="28"/>
        <v>1200</v>
      </c>
      <c r="H206" s="24">
        <f t="shared" si="28"/>
        <v>1200</v>
      </c>
      <c r="I206" s="24"/>
    </row>
    <row r="207" spans="1:9" ht="15.75">
      <c r="A207" s="31"/>
      <c r="B207" s="24" t="s">
        <v>44</v>
      </c>
      <c r="C207" s="34">
        <v>3.3</v>
      </c>
      <c r="D207" s="23">
        <v>1</v>
      </c>
      <c r="E207" s="24">
        <v>1000</v>
      </c>
      <c r="F207" s="24">
        <f t="shared" si="27"/>
        <v>1000</v>
      </c>
      <c r="G207" s="24">
        <f t="shared" si="28"/>
        <v>1000</v>
      </c>
      <c r="H207" s="24">
        <f t="shared" si="28"/>
        <v>1000</v>
      </c>
      <c r="I207" s="24"/>
    </row>
    <row r="208" spans="1:9" ht="15.75">
      <c r="A208" s="31"/>
      <c r="B208" s="24" t="s">
        <v>45</v>
      </c>
      <c r="C208" s="34">
        <v>3.3</v>
      </c>
      <c r="D208" s="23">
        <v>8</v>
      </c>
      <c r="E208" s="24">
        <v>500</v>
      </c>
      <c r="F208" s="24">
        <f t="shared" si="27"/>
        <v>4000</v>
      </c>
      <c r="G208" s="24">
        <f t="shared" si="28"/>
        <v>4000</v>
      </c>
      <c r="H208" s="24">
        <f t="shared" si="28"/>
        <v>4000</v>
      </c>
      <c r="I208" s="24"/>
    </row>
    <row r="209" spans="1:9" ht="15.75">
      <c r="A209" s="31"/>
      <c r="B209" s="24" t="s">
        <v>30</v>
      </c>
      <c r="C209" s="34">
        <v>3.3</v>
      </c>
      <c r="D209" s="23">
        <v>2</v>
      </c>
      <c r="E209" s="24">
        <v>1200</v>
      </c>
      <c r="F209" s="24">
        <f t="shared" si="27"/>
        <v>2400</v>
      </c>
      <c r="G209" s="24">
        <f t="shared" si="28"/>
        <v>2400</v>
      </c>
      <c r="H209" s="24">
        <f t="shared" si="28"/>
        <v>2400</v>
      </c>
      <c r="I209" s="24"/>
    </row>
    <row r="210" spans="1:9" ht="15.75">
      <c r="A210" s="31"/>
      <c r="B210" s="24" t="s">
        <v>59</v>
      </c>
      <c r="C210" s="34">
        <v>3.3</v>
      </c>
      <c r="D210" s="23">
        <v>100</v>
      </c>
      <c r="E210" s="24">
        <v>750</v>
      </c>
      <c r="F210" s="24">
        <f t="shared" si="27"/>
        <v>75000</v>
      </c>
      <c r="G210" s="24">
        <f t="shared" si="28"/>
        <v>75000</v>
      </c>
      <c r="H210" s="24">
        <f t="shared" si="28"/>
        <v>75000</v>
      </c>
      <c r="I210" s="24"/>
    </row>
    <row r="211" spans="1:9" ht="15.75">
      <c r="A211" s="31"/>
      <c r="B211" s="24" t="s">
        <v>56</v>
      </c>
      <c r="C211" s="34">
        <v>3.3</v>
      </c>
      <c r="D211" s="23">
        <v>10</v>
      </c>
      <c r="E211" s="24">
        <v>2500</v>
      </c>
      <c r="F211" s="24">
        <f t="shared" si="27"/>
        <v>25000</v>
      </c>
      <c r="G211" s="24">
        <f t="shared" si="28"/>
        <v>25000</v>
      </c>
      <c r="H211" s="24">
        <f t="shared" si="28"/>
        <v>25000</v>
      </c>
      <c r="I211" s="24"/>
    </row>
    <row r="212" spans="1:9" ht="15.75">
      <c r="A212" s="31"/>
      <c r="B212" s="24" t="s">
        <v>95</v>
      </c>
      <c r="C212" s="34">
        <v>3.3</v>
      </c>
      <c r="D212" s="23">
        <v>2</v>
      </c>
      <c r="E212" s="24">
        <v>25000</v>
      </c>
      <c r="F212" s="24">
        <f t="shared" si="27"/>
        <v>50000</v>
      </c>
      <c r="G212" s="24">
        <f t="shared" si="28"/>
        <v>50000</v>
      </c>
      <c r="H212" s="24">
        <f t="shared" si="28"/>
        <v>50000</v>
      </c>
      <c r="I212" s="24"/>
    </row>
    <row r="213" spans="1:9" ht="15.75">
      <c r="A213" s="31"/>
      <c r="B213" s="24" t="s">
        <v>36</v>
      </c>
      <c r="C213" s="34">
        <v>3.3</v>
      </c>
      <c r="D213" s="23">
        <v>2</v>
      </c>
      <c r="E213" s="24">
        <v>3700</v>
      </c>
      <c r="F213" s="24">
        <f t="shared" si="27"/>
        <v>7400</v>
      </c>
      <c r="G213" s="24">
        <f t="shared" si="28"/>
        <v>7400</v>
      </c>
      <c r="H213" s="24">
        <f t="shared" si="28"/>
        <v>7400</v>
      </c>
      <c r="I213" s="24"/>
    </row>
    <row r="214" spans="1:9" ht="15.75">
      <c r="A214" s="31"/>
      <c r="B214" s="24" t="s">
        <v>96</v>
      </c>
      <c r="C214" s="34">
        <v>3.3</v>
      </c>
      <c r="D214" s="23">
        <v>3</v>
      </c>
      <c r="E214" s="24">
        <v>1500</v>
      </c>
      <c r="F214" s="24">
        <f t="shared" si="27"/>
        <v>4500</v>
      </c>
      <c r="G214" s="24">
        <f t="shared" si="28"/>
        <v>4500</v>
      </c>
      <c r="H214" s="24">
        <f t="shared" si="28"/>
        <v>4500</v>
      </c>
      <c r="I214" s="24"/>
    </row>
    <row r="215" spans="1:9" ht="15.75">
      <c r="A215" s="31"/>
      <c r="B215" s="24" t="s">
        <v>57</v>
      </c>
      <c r="C215" s="34">
        <v>3.3</v>
      </c>
      <c r="D215" s="23">
        <v>2</v>
      </c>
      <c r="E215" s="24">
        <v>2500</v>
      </c>
      <c r="F215" s="24">
        <f t="shared" si="27"/>
        <v>5000</v>
      </c>
      <c r="G215" s="24">
        <f t="shared" si="28"/>
        <v>5000</v>
      </c>
      <c r="H215" s="24">
        <f t="shared" si="28"/>
        <v>5000</v>
      </c>
      <c r="I215" s="24"/>
    </row>
    <row r="216" spans="1:9" ht="15.75">
      <c r="A216" s="31"/>
      <c r="B216" s="24" t="s">
        <v>97</v>
      </c>
      <c r="C216" s="34">
        <v>3.3</v>
      </c>
      <c r="D216" s="23">
        <v>16</v>
      </c>
      <c r="E216" s="24">
        <v>2500</v>
      </c>
      <c r="F216" s="24">
        <f t="shared" si="27"/>
        <v>40000</v>
      </c>
      <c r="G216" s="24">
        <f t="shared" si="28"/>
        <v>40000</v>
      </c>
      <c r="H216" s="24">
        <f t="shared" si="28"/>
        <v>40000</v>
      </c>
      <c r="I216" s="24"/>
    </row>
    <row r="217" spans="1:9" ht="15.75">
      <c r="A217" s="35"/>
      <c r="B217" s="36" t="s">
        <v>38</v>
      </c>
      <c r="C217" s="37">
        <v>3.3</v>
      </c>
      <c r="D217" s="36"/>
      <c r="E217" s="36"/>
      <c r="F217" s="36">
        <f>SUM(F201:F216)</f>
        <v>423000</v>
      </c>
      <c r="G217" s="36">
        <f>SUM(G201:G216)</f>
        <v>423000</v>
      </c>
      <c r="H217" s="36">
        <f>SUM(H201:H216)</f>
        <v>423000</v>
      </c>
      <c r="I217" s="36"/>
    </row>
    <row r="218" spans="1:9" ht="15.75">
      <c r="A218" s="31"/>
      <c r="B218" s="32" t="s">
        <v>98</v>
      </c>
      <c r="C218" s="41"/>
      <c r="D218" s="41"/>
      <c r="E218" s="41"/>
      <c r="F218" s="41"/>
      <c r="G218" s="41"/>
      <c r="H218" s="41"/>
      <c r="I218" s="41"/>
    </row>
    <row r="219" spans="1:9" ht="15.75">
      <c r="A219" s="31"/>
      <c r="B219" s="40" t="s">
        <v>40</v>
      </c>
      <c r="C219" s="34">
        <v>3.4</v>
      </c>
      <c r="D219" s="23">
        <v>50</v>
      </c>
      <c r="E219" s="24">
        <v>500</v>
      </c>
      <c r="F219" s="24">
        <f t="shared" ref="F219:F227" si="29">E219*D219</f>
        <v>25000</v>
      </c>
      <c r="G219" s="24">
        <f t="shared" ref="G219:H227" si="30">F219</f>
        <v>25000</v>
      </c>
      <c r="H219" s="24">
        <f t="shared" si="30"/>
        <v>25000</v>
      </c>
      <c r="I219" s="24"/>
    </row>
    <row r="220" spans="1:9" ht="15.75">
      <c r="A220" s="31"/>
      <c r="B220" s="24" t="s">
        <v>27</v>
      </c>
      <c r="C220" s="34">
        <v>3.4</v>
      </c>
      <c r="D220" s="23">
        <v>10</v>
      </c>
      <c r="E220" s="24">
        <v>5000</v>
      </c>
      <c r="F220" s="24">
        <f t="shared" si="29"/>
        <v>50000</v>
      </c>
      <c r="G220" s="24">
        <f t="shared" si="30"/>
        <v>50000</v>
      </c>
      <c r="H220" s="24">
        <f t="shared" si="30"/>
        <v>50000</v>
      </c>
      <c r="I220" s="24"/>
    </row>
    <row r="221" spans="1:9" ht="15.75">
      <c r="A221" s="31"/>
      <c r="B221" s="24" t="s">
        <v>79</v>
      </c>
      <c r="C221" s="34">
        <v>3.4</v>
      </c>
      <c r="D221" s="23">
        <v>10</v>
      </c>
      <c r="E221" s="24">
        <v>5000</v>
      </c>
      <c r="F221" s="24">
        <f t="shared" si="29"/>
        <v>50000</v>
      </c>
      <c r="G221" s="24">
        <f t="shared" si="30"/>
        <v>50000</v>
      </c>
      <c r="H221" s="24">
        <f t="shared" si="30"/>
        <v>50000</v>
      </c>
      <c r="I221" s="24"/>
    </row>
    <row r="222" spans="1:9" ht="15.75">
      <c r="A222" s="31"/>
      <c r="B222" s="24" t="s">
        <v>31</v>
      </c>
      <c r="C222" s="34">
        <v>3.4</v>
      </c>
      <c r="D222" s="23">
        <v>150</v>
      </c>
      <c r="E222" s="24">
        <v>750</v>
      </c>
      <c r="F222" s="24">
        <f t="shared" si="29"/>
        <v>112500</v>
      </c>
      <c r="G222" s="24">
        <f t="shared" si="30"/>
        <v>112500</v>
      </c>
      <c r="H222" s="24">
        <f t="shared" si="30"/>
        <v>112500</v>
      </c>
      <c r="I222" s="24"/>
    </row>
    <row r="223" spans="1:9" ht="15.75">
      <c r="A223" s="31"/>
      <c r="B223" s="24" t="s">
        <v>36</v>
      </c>
      <c r="C223" s="34">
        <v>3.4</v>
      </c>
      <c r="D223" s="23">
        <v>3</v>
      </c>
      <c r="E223" s="24">
        <v>3700</v>
      </c>
      <c r="F223" s="24">
        <f t="shared" si="29"/>
        <v>11100</v>
      </c>
      <c r="G223" s="24">
        <f t="shared" si="30"/>
        <v>11100</v>
      </c>
      <c r="H223" s="24">
        <f t="shared" si="30"/>
        <v>11100</v>
      </c>
      <c r="I223" s="24"/>
    </row>
    <row r="224" spans="1:9" ht="15.75">
      <c r="A224" s="31"/>
      <c r="B224" s="24" t="s">
        <v>95</v>
      </c>
      <c r="C224" s="34">
        <v>3.4</v>
      </c>
      <c r="D224" s="23">
        <v>3</v>
      </c>
      <c r="E224" s="24">
        <v>25000</v>
      </c>
      <c r="F224" s="24">
        <f t="shared" si="29"/>
        <v>75000</v>
      </c>
      <c r="G224" s="24">
        <f t="shared" si="30"/>
        <v>75000</v>
      </c>
      <c r="H224" s="24">
        <f t="shared" si="30"/>
        <v>75000</v>
      </c>
      <c r="I224" s="24"/>
    </row>
    <row r="225" spans="1:9" ht="15.75">
      <c r="A225" s="31"/>
      <c r="B225" s="24" t="s">
        <v>96</v>
      </c>
      <c r="C225" s="34">
        <v>3.4</v>
      </c>
      <c r="D225" s="23">
        <v>1</v>
      </c>
      <c r="E225" s="24">
        <v>1500</v>
      </c>
      <c r="F225" s="24">
        <f t="shared" si="29"/>
        <v>1500</v>
      </c>
      <c r="G225" s="24">
        <f t="shared" si="30"/>
        <v>1500</v>
      </c>
      <c r="H225" s="24">
        <f t="shared" si="30"/>
        <v>1500</v>
      </c>
      <c r="I225" s="24"/>
    </row>
    <row r="226" spans="1:9" ht="15.75">
      <c r="A226" s="31"/>
      <c r="B226" s="24" t="s">
        <v>77</v>
      </c>
      <c r="C226" s="34">
        <v>3.4</v>
      </c>
      <c r="D226" s="23">
        <v>50</v>
      </c>
      <c r="E226" s="24">
        <v>2500</v>
      </c>
      <c r="F226" s="24">
        <f t="shared" si="29"/>
        <v>125000</v>
      </c>
      <c r="G226" s="24">
        <f t="shared" si="30"/>
        <v>125000</v>
      </c>
      <c r="H226" s="24">
        <f t="shared" si="30"/>
        <v>125000</v>
      </c>
      <c r="I226" s="24"/>
    </row>
    <row r="227" spans="1:9" ht="15.75">
      <c r="A227" s="31"/>
      <c r="B227" s="24" t="s">
        <v>56</v>
      </c>
      <c r="C227" s="34">
        <v>3.4</v>
      </c>
      <c r="D227" s="23">
        <v>10</v>
      </c>
      <c r="E227" s="24">
        <v>2500</v>
      </c>
      <c r="F227" s="24">
        <f t="shared" si="29"/>
        <v>25000</v>
      </c>
      <c r="G227" s="24">
        <f t="shared" si="30"/>
        <v>25000</v>
      </c>
      <c r="H227" s="24">
        <f t="shared" si="30"/>
        <v>25000</v>
      </c>
      <c r="I227" s="24"/>
    </row>
    <row r="228" spans="1:9" ht="15.75">
      <c r="A228" s="35"/>
      <c r="B228" s="36" t="s">
        <v>38</v>
      </c>
      <c r="C228" s="37">
        <v>3.4</v>
      </c>
      <c r="D228" s="36"/>
      <c r="E228" s="36"/>
      <c r="F228" s="36">
        <f>SUM(F219:F227)</f>
        <v>475100</v>
      </c>
      <c r="G228" s="36">
        <f>SUM(G219:G227)</f>
        <v>475100</v>
      </c>
      <c r="H228" s="36">
        <f>SUM(H219:H227)</f>
        <v>475100</v>
      </c>
      <c r="I228" s="36"/>
    </row>
    <row r="229" spans="1:9" ht="15.75">
      <c r="A229" s="31"/>
      <c r="B229" s="32" t="s">
        <v>99</v>
      </c>
      <c r="C229" s="41"/>
      <c r="D229" s="41"/>
      <c r="E229" s="41"/>
      <c r="F229" s="41"/>
      <c r="G229" s="41"/>
      <c r="H229" s="41"/>
      <c r="I229" s="41"/>
    </row>
    <row r="230" spans="1:9" ht="15.75">
      <c r="A230" s="31"/>
      <c r="B230" s="40" t="s">
        <v>40</v>
      </c>
      <c r="C230" s="34">
        <v>3.6</v>
      </c>
      <c r="D230" s="23">
        <v>14</v>
      </c>
      <c r="E230" s="24">
        <v>1000</v>
      </c>
      <c r="F230" s="24">
        <f t="shared" ref="F230:F239" si="31">E230*D230</f>
        <v>14000</v>
      </c>
      <c r="G230" s="24">
        <f t="shared" ref="G230:H239" si="32">F230</f>
        <v>14000</v>
      </c>
      <c r="H230" s="24">
        <f t="shared" si="32"/>
        <v>14000</v>
      </c>
      <c r="I230" s="24"/>
    </row>
    <row r="231" spans="1:9" ht="15.75">
      <c r="A231" s="31"/>
      <c r="B231" s="24" t="s">
        <v>28</v>
      </c>
      <c r="C231" s="34">
        <v>3.6</v>
      </c>
      <c r="D231" s="23">
        <v>5</v>
      </c>
      <c r="E231" s="24">
        <v>2500</v>
      </c>
      <c r="F231" s="24">
        <f t="shared" si="31"/>
        <v>12500</v>
      </c>
      <c r="G231" s="24">
        <f t="shared" si="32"/>
        <v>12500</v>
      </c>
      <c r="H231" s="24">
        <f t="shared" si="32"/>
        <v>12500</v>
      </c>
      <c r="I231" s="24"/>
    </row>
    <row r="232" spans="1:9" ht="15.75">
      <c r="A232" s="31"/>
      <c r="B232" s="24" t="s">
        <v>29</v>
      </c>
      <c r="C232" s="34">
        <v>3.6</v>
      </c>
      <c r="D232" s="23">
        <v>1</v>
      </c>
      <c r="E232" s="24">
        <v>1200</v>
      </c>
      <c r="F232" s="24">
        <f t="shared" si="31"/>
        <v>1200</v>
      </c>
      <c r="G232" s="24">
        <f t="shared" si="32"/>
        <v>1200</v>
      </c>
      <c r="H232" s="24">
        <f t="shared" si="32"/>
        <v>1200</v>
      </c>
      <c r="I232" s="24"/>
    </row>
    <row r="233" spans="1:9" ht="15.75">
      <c r="A233" s="31"/>
      <c r="B233" s="24" t="s">
        <v>100</v>
      </c>
      <c r="C233" s="34">
        <v>3.6</v>
      </c>
      <c r="D233" s="23">
        <v>1</v>
      </c>
      <c r="E233" s="24">
        <v>1500</v>
      </c>
      <c r="F233" s="24">
        <f t="shared" si="31"/>
        <v>1500</v>
      </c>
      <c r="G233" s="24">
        <f t="shared" si="32"/>
        <v>1500</v>
      </c>
      <c r="H233" s="24">
        <f t="shared" si="32"/>
        <v>1500</v>
      </c>
      <c r="I233" s="24"/>
    </row>
    <row r="234" spans="1:9" ht="15.75">
      <c r="A234" s="31"/>
      <c r="B234" s="24" t="s">
        <v>45</v>
      </c>
      <c r="C234" s="34">
        <v>3.6</v>
      </c>
      <c r="D234" s="23">
        <v>10</v>
      </c>
      <c r="E234" s="24">
        <v>500</v>
      </c>
      <c r="F234" s="24">
        <f t="shared" si="31"/>
        <v>5000</v>
      </c>
      <c r="G234" s="24">
        <f t="shared" si="32"/>
        <v>5000</v>
      </c>
      <c r="H234" s="24">
        <f t="shared" si="32"/>
        <v>5000</v>
      </c>
      <c r="I234" s="24"/>
    </row>
    <row r="235" spans="1:9" ht="15.75">
      <c r="A235" s="31"/>
      <c r="B235" s="24" t="s">
        <v>30</v>
      </c>
      <c r="C235" s="34">
        <v>3.6</v>
      </c>
      <c r="D235" s="23">
        <v>1</v>
      </c>
      <c r="E235" s="24">
        <v>950</v>
      </c>
      <c r="F235" s="24">
        <f t="shared" si="31"/>
        <v>950</v>
      </c>
      <c r="G235" s="24">
        <f t="shared" si="32"/>
        <v>950</v>
      </c>
      <c r="H235" s="24">
        <f t="shared" si="32"/>
        <v>950</v>
      </c>
      <c r="I235" s="24"/>
    </row>
    <row r="236" spans="1:9" ht="15.75">
      <c r="A236" s="31"/>
      <c r="B236" s="24" t="s">
        <v>31</v>
      </c>
      <c r="C236" s="34">
        <v>3.6</v>
      </c>
      <c r="D236" s="23">
        <v>30</v>
      </c>
      <c r="E236" s="24">
        <v>750</v>
      </c>
      <c r="F236" s="24">
        <f t="shared" si="31"/>
        <v>22500</v>
      </c>
      <c r="G236" s="24">
        <f t="shared" si="32"/>
        <v>22500</v>
      </c>
      <c r="H236" s="24">
        <f t="shared" si="32"/>
        <v>22500</v>
      </c>
      <c r="I236" s="24"/>
    </row>
    <row r="237" spans="1:9" ht="15.75">
      <c r="A237" s="31"/>
      <c r="B237" s="24" t="s">
        <v>36</v>
      </c>
      <c r="C237" s="34">
        <v>3.6</v>
      </c>
      <c r="D237" s="23">
        <v>10</v>
      </c>
      <c r="E237" s="24">
        <v>3700</v>
      </c>
      <c r="F237" s="24">
        <f t="shared" si="31"/>
        <v>37000</v>
      </c>
      <c r="G237" s="24">
        <f t="shared" si="32"/>
        <v>37000</v>
      </c>
      <c r="H237" s="24">
        <f t="shared" si="32"/>
        <v>37000</v>
      </c>
      <c r="I237" s="24"/>
    </row>
    <row r="238" spans="1:9" ht="15.75">
      <c r="A238" s="31"/>
      <c r="B238" s="24" t="s">
        <v>32</v>
      </c>
      <c r="C238" s="34">
        <v>3.6</v>
      </c>
      <c r="D238" s="23">
        <v>150</v>
      </c>
      <c r="E238" s="24">
        <v>750</v>
      </c>
      <c r="F238" s="24">
        <f t="shared" si="31"/>
        <v>112500</v>
      </c>
      <c r="G238" s="24">
        <f t="shared" si="32"/>
        <v>112500</v>
      </c>
      <c r="H238" s="24">
        <f t="shared" si="32"/>
        <v>112500</v>
      </c>
      <c r="I238" s="24"/>
    </row>
    <row r="239" spans="1:9" ht="15.75">
      <c r="A239" s="31"/>
      <c r="B239" s="24" t="s">
        <v>47</v>
      </c>
      <c r="C239" s="34">
        <v>3.6</v>
      </c>
      <c r="D239" s="23">
        <v>10</v>
      </c>
      <c r="E239" s="24">
        <v>2500</v>
      </c>
      <c r="F239" s="24">
        <f t="shared" si="31"/>
        <v>25000</v>
      </c>
      <c r="G239" s="24">
        <f t="shared" si="32"/>
        <v>25000</v>
      </c>
      <c r="H239" s="24">
        <f t="shared" si="32"/>
        <v>25000</v>
      </c>
      <c r="I239" s="24"/>
    </row>
    <row r="240" spans="1:9" ht="15.75">
      <c r="A240" s="35"/>
      <c r="B240" s="36" t="s">
        <v>38</v>
      </c>
      <c r="C240" s="34">
        <v>3.6</v>
      </c>
      <c r="D240" s="36"/>
      <c r="E240" s="36"/>
      <c r="F240" s="36">
        <f>SUM(F230:F239)</f>
        <v>232150</v>
      </c>
      <c r="G240" s="36">
        <f>SUM(G230:G239)</f>
        <v>232150</v>
      </c>
      <c r="H240" s="36">
        <f>SUM(H230:H239)</f>
        <v>232150</v>
      </c>
      <c r="I240" s="36"/>
    </row>
    <row r="241" spans="1:9" ht="15.75">
      <c r="A241" s="52"/>
      <c r="B241" s="53" t="s">
        <v>101</v>
      </c>
      <c r="C241" s="53"/>
      <c r="D241" s="53"/>
      <c r="E241" s="54"/>
      <c r="F241" s="55">
        <f>F240+F228+F217+F199</f>
        <v>1662550</v>
      </c>
      <c r="G241" s="55">
        <f>F241</f>
        <v>1662550</v>
      </c>
      <c r="H241" s="55">
        <f>G241</f>
        <v>1662550</v>
      </c>
      <c r="I241" s="55"/>
    </row>
    <row r="242" spans="1:9">
      <c r="A242" s="56"/>
      <c r="B242" s="57" t="s">
        <v>102</v>
      </c>
      <c r="C242" s="57"/>
      <c r="D242" s="57"/>
      <c r="E242" s="57"/>
      <c r="F242" s="58"/>
      <c r="G242" s="58"/>
      <c r="H242" s="59"/>
      <c r="I242" s="57"/>
    </row>
    <row r="243" spans="1:9">
      <c r="A243" s="60"/>
      <c r="B243" s="61" t="s">
        <v>103</v>
      </c>
      <c r="C243" s="61" t="s">
        <v>104</v>
      </c>
      <c r="D243" s="23">
        <v>1</v>
      </c>
      <c r="E243" s="24">
        <v>400000</v>
      </c>
      <c r="F243" s="24">
        <v>400000</v>
      </c>
      <c r="G243" s="24">
        <f>F243</f>
        <v>400000</v>
      </c>
      <c r="H243" s="24">
        <f>G243</f>
        <v>400000</v>
      </c>
      <c r="I243" s="24"/>
    </row>
    <row r="244" spans="1:9">
      <c r="A244" s="60"/>
      <c r="B244" s="62" t="s">
        <v>105</v>
      </c>
      <c r="C244" s="61" t="s">
        <v>104</v>
      </c>
      <c r="D244" s="61"/>
      <c r="E244" s="36"/>
      <c r="F244" s="36">
        <f>SUM(F243)</f>
        <v>400000</v>
      </c>
      <c r="G244" s="36">
        <f>SUM(G243)</f>
        <v>400000</v>
      </c>
      <c r="H244" s="36">
        <f>SUM(H243)</f>
        <v>400000</v>
      </c>
      <c r="I244" s="36"/>
    </row>
    <row r="245" spans="1:9">
      <c r="A245" s="60"/>
      <c r="B245" s="57" t="s">
        <v>106</v>
      </c>
      <c r="C245" s="63"/>
      <c r="D245" s="63"/>
      <c r="E245" s="63"/>
      <c r="F245" s="63"/>
      <c r="G245" s="63"/>
      <c r="H245" s="64"/>
      <c r="I245" s="63"/>
    </row>
    <row r="246" spans="1:9">
      <c r="A246" s="60"/>
      <c r="B246" s="61" t="s">
        <v>107</v>
      </c>
      <c r="C246" s="61" t="s">
        <v>104</v>
      </c>
      <c r="D246" s="23">
        <v>1</v>
      </c>
      <c r="E246" s="24">
        <v>400000</v>
      </c>
      <c r="F246" s="24">
        <v>400000</v>
      </c>
      <c r="G246" s="24">
        <f>F246</f>
        <v>400000</v>
      </c>
      <c r="H246" s="24">
        <f>G246</f>
        <v>400000</v>
      </c>
      <c r="I246" s="24"/>
    </row>
    <row r="247" spans="1:9">
      <c r="A247" s="60"/>
      <c r="B247" s="62" t="s">
        <v>105</v>
      </c>
      <c r="C247" s="61" t="s">
        <v>104</v>
      </c>
      <c r="D247" s="61"/>
      <c r="E247" s="36"/>
      <c r="F247" s="36">
        <f>SUM(F246)</f>
        <v>400000</v>
      </c>
      <c r="G247" s="36">
        <f>SUM(G246)</f>
        <v>400000</v>
      </c>
      <c r="H247" s="36">
        <f>SUM(H246)</f>
        <v>400000</v>
      </c>
      <c r="I247" s="36"/>
    </row>
    <row r="248" spans="1:9">
      <c r="A248" s="24"/>
      <c r="B248" s="48" t="s">
        <v>108</v>
      </c>
      <c r="C248" s="49"/>
      <c r="D248" s="49"/>
      <c r="E248" s="49"/>
      <c r="F248" s="49"/>
      <c r="G248" s="49"/>
      <c r="H248" s="49"/>
      <c r="I248" s="49"/>
    </row>
    <row r="249" spans="1:9">
      <c r="A249" s="56"/>
      <c r="B249" s="57" t="s">
        <v>109</v>
      </c>
      <c r="C249" s="57"/>
      <c r="D249" s="57"/>
      <c r="E249" s="57"/>
      <c r="F249" s="58"/>
      <c r="G249" s="58"/>
      <c r="H249" s="59"/>
      <c r="I249" s="57"/>
    </row>
    <row r="250" spans="1:9">
      <c r="A250" s="60"/>
      <c r="B250" s="61" t="s">
        <v>110</v>
      </c>
      <c r="C250" s="61" t="s">
        <v>111</v>
      </c>
      <c r="D250" s="23">
        <v>8</v>
      </c>
      <c r="E250" s="24">
        <v>18000</v>
      </c>
      <c r="F250" s="24">
        <f>E250*D250</f>
        <v>144000</v>
      </c>
      <c r="G250" s="24">
        <f t="shared" ref="G250:H253" si="33">F250</f>
        <v>144000</v>
      </c>
      <c r="H250" s="24">
        <f t="shared" si="33"/>
        <v>144000</v>
      </c>
      <c r="I250" s="24"/>
    </row>
    <row r="251" spans="1:9">
      <c r="A251" s="60"/>
      <c r="B251" s="61" t="s">
        <v>112</v>
      </c>
      <c r="C251" s="61" t="s">
        <v>111</v>
      </c>
      <c r="D251" s="23">
        <v>8</v>
      </c>
      <c r="E251" s="24">
        <v>2500</v>
      </c>
      <c r="F251" s="24">
        <f>E251*D251</f>
        <v>20000</v>
      </c>
      <c r="G251" s="24">
        <f t="shared" si="33"/>
        <v>20000</v>
      </c>
      <c r="H251" s="24">
        <f t="shared" si="33"/>
        <v>20000</v>
      </c>
      <c r="I251" s="24"/>
    </row>
    <row r="252" spans="1:9">
      <c r="A252" s="60"/>
      <c r="B252" s="61" t="s">
        <v>113</v>
      </c>
      <c r="C252" s="61" t="s">
        <v>111</v>
      </c>
      <c r="D252" s="23">
        <v>60</v>
      </c>
      <c r="E252" s="24">
        <v>750</v>
      </c>
      <c r="F252" s="24">
        <f>E252*D252</f>
        <v>45000</v>
      </c>
      <c r="G252" s="24">
        <f t="shared" si="33"/>
        <v>45000</v>
      </c>
      <c r="H252" s="24">
        <f t="shared" si="33"/>
        <v>45000</v>
      </c>
      <c r="I252" s="24"/>
    </row>
    <row r="253" spans="1:9">
      <c r="A253" s="60"/>
      <c r="B253" s="61" t="s">
        <v>114</v>
      </c>
      <c r="C253" s="61" t="s">
        <v>111</v>
      </c>
      <c r="D253" s="23">
        <v>16</v>
      </c>
      <c r="E253" s="24">
        <v>2500</v>
      </c>
      <c r="F253" s="24">
        <f>E253*D253</f>
        <v>40000</v>
      </c>
      <c r="G253" s="24">
        <f t="shared" si="33"/>
        <v>40000</v>
      </c>
      <c r="H253" s="24">
        <f t="shared" si="33"/>
        <v>40000</v>
      </c>
      <c r="I253" s="24"/>
    </row>
    <row r="254" spans="1:9">
      <c r="A254" s="60"/>
      <c r="B254" s="62" t="s">
        <v>105</v>
      </c>
      <c r="C254" s="65" t="s">
        <v>111</v>
      </c>
      <c r="D254" s="66"/>
      <c r="E254" s="36"/>
      <c r="F254" s="36">
        <f>SUM(F250:F253)</f>
        <v>249000</v>
      </c>
      <c r="G254" s="36">
        <f>SUM(G250:G253)</f>
        <v>249000</v>
      </c>
      <c r="H254" s="36">
        <f>SUM(H250:H253)</f>
        <v>249000</v>
      </c>
      <c r="I254" s="36"/>
    </row>
    <row r="255" spans="1:9">
      <c r="A255" s="60"/>
      <c r="B255" s="62"/>
      <c r="C255" s="65"/>
      <c r="D255" s="66"/>
      <c r="E255" s="36"/>
      <c r="F255" s="36"/>
      <c r="G255" s="36"/>
      <c r="H255" s="36"/>
      <c r="I255" s="36"/>
    </row>
    <row r="256" spans="1:9">
      <c r="A256" s="60"/>
      <c r="B256" s="57" t="s">
        <v>115</v>
      </c>
      <c r="C256" s="63"/>
      <c r="D256" s="63"/>
      <c r="E256" s="67"/>
      <c r="F256" s="63"/>
      <c r="G256" s="67"/>
      <c r="H256" s="64"/>
      <c r="I256" s="63"/>
    </row>
    <row r="257" spans="1:9">
      <c r="A257" s="68"/>
      <c r="B257" s="61" t="s">
        <v>116</v>
      </c>
      <c r="C257" s="61" t="s">
        <v>111</v>
      </c>
      <c r="D257" s="23">
        <v>1</v>
      </c>
      <c r="E257" s="24">
        <v>400000</v>
      </c>
      <c r="F257" s="24">
        <v>400000</v>
      </c>
      <c r="G257" s="24">
        <f>F257</f>
        <v>400000</v>
      </c>
      <c r="H257" s="24">
        <f>G257</f>
        <v>400000</v>
      </c>
      <c r="I257" s="24"/>
    </row>
    <row r="258" spans="1:9">
      <c r="A258" s="60"/>
      <c r="B258" s="69" t="s">
        <v>105</v>
      </c>
      <c r="C258" s="61" t="s">
        <v>111</v>
      </c>
      <c r="D258" s="61"/>
      <c r="E258" s="36"/>
      <c r="F258" s="36">
        <f>SUM(F257)</f>
        <v>400000</v>
      </c>
      <c r="G258" s="36">
        <f>SUM(G257)</f>
        <v>400000</v>
      </c>
      <c r="H258" s="36">
        <f>SUM(H257)</f>
        <v>400000</v>
      </c>
      <c r="I258" s="36"/>
    </row>
    <row r="259" spans="1:9">
      <c r="A259" s="60"/>
      <c r="B259" s="69"/>
      <c r="C259" s="61"/>
      <c r="D259" s="61"/>
      <c r="E259" s="36"/>
      <c r="F259" s="36"/>
      <c r="G259" s="36"/>
      <c r="H259" s="36"/>
      <c r="I259" s="36"/>
    </row>
    <row r="260" spans="1:9">
      <c r="A260" s="60"/>
      <c r="B260" s="70" t="s">
        <v>117</v>
      </c>
      <c r="C260" s="61"/>
      <c r="D260" s="61"/>
      <c r="E260" s="36"/>
      <c r="F260" s="36"/>
      <c r="G260" s="36"/>
      <c r="H260" s="36"/>
      <c r="I260" s="36"/>
    </row>
    <row r="261" spans="1:9">
      <c r="A261" s="60"/>
      <c r="B261" s="71" t="s">
        <v>118</v>
      </c>
      <c r="C261" s="61" t="s">
        <v>111</v>
      </c>
      <c r="D261" s="61"/>
      <c r="E261" s="65"/>
      <c r="F261" s="70"/>
      <c r="G261" s="62"/>
      <c r="H261" s="72"/>
      <c r="I261" s="73"/>
    </row>
    <row r="262" spans="1:9">
      <c r="A262" s="60"/>
      <c r="B262" s="45" t="s">
        <v>119</v>
      </c>
      <c r="C262" s="61" t="s">
        <v>111</v>
      </c>
      <c r="D262" s="23">
        <v>1</v>
      </c>
      <c r="E262" s="24">
        <v>200000</v>
      </c>
      <c r="F262" s="24">
        <f>E262*D262</f>
        <v>200000</v>
      </c>
      <c r="G262" s="24">
        <f>F262</f>
        <v>200000</v>
      </c>
      <c r="H262" s="24">
        <f>G262</f>
        <v>200000</v>
      </c>
      <c r="I262" s="24"/>
    </row>
    <row r="263" spans="1:9">
      <c r="A263" s="60"/>
      <c r="B263" s="45" t="s">
        <v>120</v>
      </c>
      <c r="C263" s="61" t="s">
        <v>111</v>
      </c>
      <c r="D263" s="23">
        <v>1</v>
      </c>
      <c r="E263" s="24">
        <v>500000</v>
      </c>
      <c r="F263" s="24">
        <f>E263*D263</f>
        <v>500000</v>
      </c>
      <c r="G263" s="24">
        <f>F263</f>
        <v>500000</v>
      </c>
      <c r="H263" s="24">
        <f>G263</f>
        <v>500000</v>
      </c>
      <c r="I263" s="24"/>
    </row>
    <row r="264" spans="1:9">
      <c r="A264" s="23"/>
      <c r="B264" s="74" t="s">
        <v>121</v>
      </c>
      <c r="C264" s="61"/>
      <c r="D264" s="23"/>
      <c r="E264" s="36"/>
      <c r="F264" s="36">
        <f>SUM(F262:F263)</f>
        <v>700000</v>
      </c>
      <c r="G264" s="36">
        <f>F264</f>
        <v>700000</v>
      </c>
      <c r="H264" s="36">
        <f>SUM(H262:H263)</f>
        <v>700000</v>
      </c>
      <c r="I264" s="24"/>
    </row>
    <row r="265" spans="1:9">
      <c r="A265" s="23"/>
      <c r="B265" s="75"/>
      <c r="C265" s="61"/>
      <c r="D265" s="23"/>
      <c r="E265" s="24"/>
      <c r="F265" s="24"/>
      <c r="G265" s="24"/>
      <c r="H265" s="24"/>
      <c r="I265" s="24"/>
    </row>
    <row r="266" spans="1:9">
      <c r="A266" s="23"/>
      <c r="B266" s="66" t="s">
        <v>122</v>
      </c>
      <c r="C266" s="61"/>
      <c r="D266" s="23"/>
      <c r="E266" s="24"/>
      <c r="F266" s="24"/>
      <c r="G266" s="24"/>
      <c r="H266" s="24"/>
      <c r="I266" s="24"/>
    </row>
    <row r="267" spans="1:9">
      <c r="A267" s="60"/>
      <c r="B267" s="76" t="s">
        <v>123</v>
      </c>
      <c r="C267" s="61" t="s">
        <v>111</v>
      </c>
      <c r="D267" s="23">
        <v>14</v>
      </c>
      <c r="E267" s="24">
        <v>2400</v>
      </c>
      <c r="F267" s="24">
        <f>E267*D267</f>
        <v>33600</v>
      </c>
      <c r="G267" s="24">
        <f t="shared" ref="G267:H271" si="34">F267</f>
        <v>33600</v>
      </c>
      <c r="H267" s="24">
        <f t="shared" si="34"/>
        <v>33600</v>
      </c>
      <c r="I267" s="24"/>
    </row>
    <row r="268" spans="1:9">
      <c r="A268" s="23"/>
      <c r="B268" s="45" t="s">
        <v>124</v>
      </c>
      <c r="C268" s="61" t="s">
        <v>111</v>
      </c>
      <c r="D268" s="23">
        <v>14</v>
      </c>
      <c r="E268" s="24">
        <v>2500</v>
      </c>
      <c r="F268" s="24">
        <f>E268*D268</f>
        <v>35000</v>
      </c>
      <c r="G268" s="24">
        <f t="shared" si="34"/>
        <v>35000</v>
      </c>
      <c r="H268" s="24">
        <f t="shared" si="34"/>
        <v>35000</v>
      </c>
      <c r="I268" s="24"/>
    </row>
    <row r="269" spans="1:9">
      <c r="A269" s="23"/>
      <c r="B269" s="75" t="s">
        <v>125</v>
      </c>
      <c r="C269" s="61" t="s">
        <v>111</v>
      </c>
      <c r="D269" s="23">
        <v>14</v>
      </c>
      <c r="E269" s="24">
        <v>2500</v>
      </c>
      <c r="F269" s="24">
        <f>E269*D269</f>
        <v>35000</v>
      </c>
      <c r="G269" s="24">
        <f t="shared" si="34"/>
        <v>35000</v>
      </c>
      <c r="H269" s="24">
        <f t="shared" si="34"/>
        <v>35000</v>
      </c>
      <c r="I269" s="24"/>
    </row>
    <row r="270" spans="1:9">
      <c r="A270" s="23"/>
      <c r="B270" s="77" t="s">
        <v>126</v>
      </c>
      <c r="C270" s="61" t="s">
        <v>111</v>
      </c>
      <c r="D270" s="23">
        <v>14</v>
      </c>
      <c r="E270" s="24">
        <v>20000</v>
      </c>
      <c r="F270" s="24">
        <f>E270*D270</f>
        <v>280000</v>
      </c>
      <c r="G270" s="24">
        <f t="shared" si="34"/>
        <v>280000</v>
      </c>
      <c r="H270" s="24">
        <f t="shared" si="34"/>
        <v>280000</v>
      </c>
      <c r="I270" s="24"/>
    </row>
    <row r="271" spans="1:9">
      <c r="A271" s="23"/>
      <c r="B271" s="45" t="s">
        <v>127</v>
      </c>
      <c r="C271" s="61" t="s">
        <v>111</v>
      </c>
      <c r="D271" s="23">
        <v>14</v>
      </c>
      <c r="E271" s="24">
        <v>3500</v>
      </c>
      <c r="F271" s="24">
        <f>E271*D271</f>
        <v>49000</v>
      </c>
      <c r="G271" s="24">
        <f t="shared" si="34"/>
        <v>49000</v>
      </c>
      <c r="H271" s="24">
        <f t="shared" si="34"/>
        <v>49000</v>
      </c>
      <c r="I271" s="24"/>
    </row>
    <row r="272" spans="1:9">
      <c r="A272" s="23"/>
      <c r="B272" s="74" t="s">
        <v>128</v>
      </c>
      <c r="C272" s="61"/>
      <c r="D272" s="23"/>
      <c r="E272" s="24"/>
      <c r="F272" s="36">
        <f>SUM(F267:F271)</f>
        <v>432600</v>
      </c>
      <c r="G272" s="36">
        <f>SUM(G267:G271)</f>
        <v>432600</v>
      </c>
      <c r="H272" s="36">
        <f>SUM(H267:H271)</f>
        <v>432600</v>
      </c>
      <c r="I272" s="24"/>
    </row>
    <row r="273" spans="1:9">
      <c r="A273" s="23"/>
      <c r="B273" s="78"/>
      <c r="C273" s="78"/>
      <c r="D273" s="78"/>
      <c r="E273" s="23"/>
      <c r="F273" s="23"/>
      <c r="G273" s="23"/>
      <c r="H273" s="23"/>
      <c r="I273" s="23"/>
    </row>
    <row r="274" spans="1:9">
      <c r="A274" s="66"/>
      <c r="B274" s="79" t="s">
        <v>129</v>
      </c>
      <c r="C274" s="66"/>
      <c r="D274" s="23"/>
      <c r="E274" s="24"/>
      <c r="F274" s="36">
        <f>F264+F272</f>
        <v>1132600</v>
      </c>
      <c r="G274" s="36">
        <f t="shared" ref="G274:H276" si="35">F274</f>
        <v>1132600</v>
      </c>
      <c r="H274" s="36">
        <f t="shared" si="35"/>
        <v>1132600</v>
      </c>
      <c r="I274" s="36"/>
    </row>
    <row r="275" spans="1:9">
      <c r="A275" s="66"/>
      <c r="B275" s="80" t="s">
        <v>130</v>
      </c>
      <c r="C275" s="66"/>
      <c r="D275" s="23"/>
      <c r="E275" s="24"/>
      <c r="F275" s="36">
        <f>F254+F258+F264+F272</f>
        <v>1781600</v>
      </c>
      <c r="G275" s="36">
        <f t="shared" si="35"/>
        <v>1781600</v>
      </c>
      <c r="H275" s="36">
        <f t="shared" si="35"/>
        <v>1781600</v>
      </c>
      <c r="I275" s="36"/>
    </row>
    <row r="276" spans="1:9">
      <c r="A276" s="81"/>
      <c r="B276" s="82" t="s">
        <v>131</v>
      </c>
      <c r="C276" s="81"/>
      <c r="D276" s="83"/>
      <c r="E276" s="84"/>
      <c r="F276" s="84">
        <f>F13+F28+F40+F55+F73+F82+F95+F113+F128+F146+F160+F179+F199+F217+F228+F240+F244+F247+F254+F258+F262+F263+F272</f>
        <v>11500000</v>
      </c>
      <c r="G276" s="84">
        <f t="shared" si="35"/>
        <v>11500000</v>
      </c>
      <c r="H276" s="85">
        <f t="shared" si="35"/>
        <v>11500000</v>
      </c>
      <c r="I276" s="86">
        <f>G276/850</f>
        <v>13529.411764705883</v>
      </c>
    </row>
  </sheetData>
  <mergeCells count="2">
    <mergeCell ref="B181:I181"/>
    <mergeCell ref="B248:I2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Mayamiko</dc:creator>
  <cp:lastModifiedBy>Mayamiko</cp:lastModifiedBy>
  <dcterms:created xsi:type="dcterms:W3CDTF">2020-03-17T11:05:52Z</dcterms:created>
  <dcterms:modified xsi:type="dcterms:W3CDTF">2020-03-17T11:07:58Z</dcterms:modified>
</cp:coreProperties>
</file>